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F855A572-0A19-4C6C-8ECA-43FF32E6BFF1}" xr6:coauthVersionLast="47" xr6:coauthVersionMax="47" xr10:uidLastSave="{00000000-0000-0000-0000-000000000000}"/>
  <workbookProtection lockStructure="1"/>
  <bookViews>
    <workbookView xWindow="-28920" yWindow="-120" windowWidth="29040" windowHeight="15840" xr2:uid="{00000000-000D-0000-FFFF-FFFF00000000}"/>
  </bookViews>
  <sheets>
    <sheet name="Contents" sheetId="4" r:id="rId1"/>
    <sheet name="1. Interactive Table" sheetId="1" r:id="rId2"/>
    <sheet name="2. Baseline Interest Rates" sheetId="5" r:id="rId3"/>
  </sheets>
  <definedNames>
    <definedName name="_xlnm.Print_Area" localSheetId="1">'1. Interactive Table'!$A$6:$L$63</definedName>
    <definedName name="_xlnm.Print_Area">'1. Interactive Table'!$A$6:$L$63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2" i="1" l="1"/>
  <c r="N91" i="1"/>
  <c r="M92" i="1"/>
  <c r="M91" i="1"/>
  <c r="A81" i="1"/>
  <c r="A82" i="1"/>
  <c r="A83" i="1"/>
  <c r="A84" i="1"/>
  <c r="A85" i="1"/>
  <c r="A86" i="1"/>
  <c r="A87" i="1"/>
  <c r="A88" i="1"/>
  <c r="A89" i="1"/>
  <c r="A90" i="1"/>
  <c r="C78" i="1"/>
  <c r="D78" i="1"/>
  <c r="E78" i="1"/>
  <c r="F78" i="1"/>
  <c r="G78" i="1"/>
  <c r="H78" i="1"/>
  <c r="I78" i="1"/>
  <c r="J78" i="1"/>
  <c r="K78" i="1"/>
  <c r="L78" i="1"/>
  <c r="A66" i="1"/>
  <c r="C66" i="1"/>
  <c r="A67" i="1"/>
  <c r="C67" i="1"/>
  <c r="C68" i="1"/>
  <c r="C69" i="1"/>
  <c r="C70" i="1"/>
  <c r="C71" i="1"/>
  <c r="C72" i="1"/>
  <c r="C73" i="1"/>
  <c r="C74" i="1"/>
  <c r="C75" i="1"/>
  <c r="C76" i="1"/>
  <c r="C22" i="1"/>
  <c r="C24" i="1"/>
  <c r="D66" i="1"/>
  <c r="D67" i="1"/>
  <c r="A68" i="1"/>
  <c r="D68" i="1"/>
  <c r="D69" i="1"/>
  <c r="D70" i="1"/>
  <c r="D71" i="1"/>
  <c r="D72" i="1"/>
  <c r="D73" i="1"/>
  <c r="D74" i="1"/>
  <c r="D75" i="1"/>
  <c r="D76" i="1"/>
  <c r="D22" i="1"/>
  <c r="D24" i="1"/>
  <c r="E66" i="1"/>
  <c r="E67" i="1"/>
  <c r="E68" i="1"/>
  <c r="A69" i="1"/>
  <c r="E69" i="1"/>
  <c r="E70" i="1"/>
  <c r="E71" i="1"/>
  <c r="E72" i="1"/>
  <c r="E73" i="1"/>
  <c r="E74" i="1"/>
  <c r="E75" i="1"/>
  <c r="E76" i="1"/>
  <c r="E22" i="1"/>
  <c r="E24" i="1"/>
  <c r="F66" i="1"/>
  <c r="F67" i="1"/>
  <c r="F68" i="1"/>
  <c r="F69" i="1"/>
  <c r="A70" i="1"/>
  <c r="F70" i="1"/>
  <c r="F71" i="1"/>
  <c r="F72" i="1"/>
  <c r="F73" i="1"/>
  <c r="F74" i="1"/>
  <c r="F75" i="1"/>
  <c r="F76" i="1"/>
  <c r="F22" i="1"/>
  <c r="F24" i="1"/>
  <c r="G66" i="1"/>
  <c r="G67" i="1"/>
  <c r="G68" i="1"/>
  <c r="G69" i="1"/>
  <c r="G70" i="1"/>
  <c r="A71" i="1"/>
  <c r="G71" i="1"/>
  <c r="G72" i="1"/>
  <c r="G73" i="1"/>
  <c r="G74" i="1"/>
  <c r="G75" i="1"/>
  <c r="G76" i="1"/>
  <c r="G22" i="1"/>
  <c r="G24" i="1"/>
  <c r="H66" i="1"/>
  <c r="H67" i="1"/>
  <c r="H68" i="1"/>
  <c r="H69" i="1"/>
  <c r="H70" i="1"/>
  <c r="H71" i="1"/>
  <c r="A72" i="1"/>
  <c r="H72" i="1"/>
  <c r="H74" i="1"/>
  <c r="H75" i="1"/>
  <c r="H76" i="1"/>
  <c r="H22" i="1"/>
  <c r="H24" i="1"/>
  <c r="I66" i="1"/>
  <c r="I67" i="1"/>
  <c r="I68" i="1"/>
  <c r="I69" i="1"/>
  <c r="I70" i="1"/>
  <c r="I71" i="1"/>
  <c r="I72" i="1"/>
  <c r="A73" i="1"/>
  <c r="I73" i="1"/>
  <c r="I75" i="1"/>
  <c r="I76" i="1"/>
  <c r="I22" i="1"/>
  <c r="I24" i="1"/>
  <c r="J66" i="1"/>
  <c r="J67" i="1"/>
  <c r="J68" i="1"/>
  <c r="J69" i="1"/>
  <c r="J70" i="1"/>
  <c r="J71" i="1"/>
  <c r="J72" i="1"/>
  <c r="J73" i="1"/>
  <c r="A74" i="1"/>
  <c r="J74" i="1"/>
  <c r="J76" i="1"/>
  <c r="J22" i="1"/>
  <c r="J24" i="1"/>
  <c r="K66" i="1"/>
  <c r="K67" i="1"/>
  <c r="K68" i="1"/>
  <c r="K69" i="1"/>
  <c r="K70" i="1"/>
  <c r="K71" i="1"/>
  <c r="K72" i="1"/>
  <c r="K73" i="1"/>
  <c r="K74" i="1"/>
  <c r="A75" i="1"/>
  <c r="K75" i="1"/>
  <c r="K22" i="1"/>
  <c r="K24" i="1"/>
  <c r="L66" i="1"/>
  <c r="L67" i="1"/>
  <c r="L68" i="1"/>
  <c r="L69" i="1"/>
  <c r="L70" i="1"/>
  <c r="L71" i="1"/>
  <c r="L72" i="1"/>
  <c r="L73" i="1"/>
  <c r="L74" i="1"/>
  <c r="L75" i="1"/>
  <c r="A76" i="1"/>
  <c r="L76" i="1"/>
  <c r="L22" i="1"/>
  <c r="L24" i="1"/>
  <c r="N24" i="1"/>
  <c r="M24" i="1"/>
  <c r="N22" i="1"/>
  <c r="M22" i="1"/>
  <c r="B34" i="1"/>
  <c r="C34" i="1"/>
  <c r="D34" i="1"/>
  <c r="E34" i="1"/>
  <c r="F34" i="1"/>
  <c r="G34" i="1"/>
  <c r="H34" i="1"/>
  <c r="I34" i="1"/>
  <c r="J34" i="1"/>
  <c r="K34" i="1"/>
  <c r="L34" i="1"/>
  <c r="A40" i="1"/>
  <c r="A46" i="1"/>
  <c r="A52" i="1"/>
  <c r="B75" i="1"/>
  <c r="M18" i="1"/>
  <c r="N18" i="1"/>
  <c r="N17" i="1"/>
  <c r="M17" i="1"/>
  <c r="K52" i="1"/>
  <c r="K46" i="1"/>
  <c r="K40" i="1"/>
  <c r="K37" i="1"/>
  <c r="K35" i="1"/>
  <c r="K20" i="1"/>
  <c r="A2" i="1"/>
  <c r="A2" i="5"/>
  <c r="L35" i="1"/>
  <c r="J35" i="1"/>
  <c r="I35" i="1"/>
  <c r="H35" i="1"/>
  <c r="G35" i="1"/>
  <c r="F35" i="1"/>
  <c r="E35" i="1"/>
  <c r="D35" i="1"/>
  <c r="C35" i="1"/>
  <c r="B35" i="1"/>
  <c r="L52" i="1"/>
  <c r="J52" i="1"/>
  <c r="I52" i="1"/>
  <c r="H52" i="1"/>
  <c r="G52" i="1"/>
  <c r="F52" i="1"/>
  <c r="E52" i="1"/>
  <c r="D52" i="1"/>
  <c r="C52" i="1"/>
  <c r="B52" i="1"/>
  <c r="N46" i="1"/>
  <c r="C46" i="1"/>
  <c r="D46" i="1"/>
  <c r="E46" i="1"/>
  <c r="F46" i="1"/>
  <c r="G46" i="1"/>
  <c r="H46" i="1"/>
  <c r="I46" i="1"/>
  <c r="J46" i="1"/>
  <c r="L46" i="1"/>
  <c r="M46" i="1"/>
  <c r="B46" i="1"/>
  <c r="N40" i="1"/>
  <c r="M40" i="1"/>
  <c r="L40" i="1"/>
  <c r="J40" i="1"/>
  <c r="I40" i="1"/>
  <c r="H40" i="1"/>
  <c r="G40" i="1"/>
  <c r="F40" i="1"/>
  <c r="E40" i="1"/>
  <c r="D40" i="1"/>
  <c r="C40" i="1"/>
  <c r="B40" i="1"/>
  <c r="N34" i="1"/>
  <c r="M34" i="1"/>
  <c r="B37" i="1"/>
  <c r="B20" i="1"/>
  <c r="C37" i="1"/>
  <c r="D37" i="1"/>
  <c r="E37" i="1"/>
  <c r="F37" i="1"/>
  <c r="G37" i="1"/>
  <c r="H37" i="1"/>
  <c r="I37" i="1"/>
  <c r="J37" i="1"/>
  <c r="L37" i="1"/>
  <c r="A10" i="4"/>
  <c r="A9" i="4"/>
  <c r="M35" i="1"/>
  <c r="M20" i="1"/>
  <c r="M37" i="1"/>
  <c r="L20" i="1"/>
  <c r="J20" i="1"/>
  <c r="I20" i="1"/>
  <c r="H20" i="1"/>
  <c r="G20" i="1"/>
  <c r="F20" i="1"/>
  <c r="E20" i="1"/>
  <c r="D20" i="1"/>
  <c r="C20" i="1"/>
  <c r="N37" i="1"/>
  <c r="N35" i="1"/>
  <c r="K41" i="1"/>
  <c r="K47" i="1"/>
  <c r="N20" i="1"/>
  <c r="B67" i="1"/>
  <c r="B74" i="1"/>
  <c r="B72" i="1"/>
  <c r="B70" i="1"/>
  <c r="B76" i="1"/>
  <c r="B68" i="1"/>
  <c r="B73" i="1"/>
  <c r="B71" i="1"/>
  <c r="B69" i="1"/>
  <c r="K43" i="1"/>
  <c r="K49" i="1"/>
  <c r="B66" i="1"/>
  <c r="J41" i="1"/>
  <c r="L41" i="1"/>
  <c r="G41" i="1"/>
  <c r="I41" i="1"/>
  <c r="H41" i="1"/>
  <c r="B22" i="1"/>
  <c r="B24" i="1"/>
  <c r="C41" i="1"/>
  <c r="D41" i="1"/>
  <c r="B26" i="1"/>
  <c r="B41" i="1"/>
  <c r="B47" i="1"/>
  <c r="C26" i="1"/>
  <c r="N41" i="1"/>
  <c r="F41" i="1"/>
  <c r="F43" i="1"/>
  <c r="F49" i="1"/>
  <c r="E41" i="1"/>
  <c r="E43" i="1"/>
  <c r="E49" i="1"/>
  <c r="M41" i="1"/>
  <c r="G47" i="1"/>
  <c r="G43" i="1"/>
  <c r="G49" i="1"/>
  <c r="H47" i="1"/>
  <c r="H43" i="1"/>
  <c r="H49" i="1"/>
  <c r="D47" i="1"/>
  <c r="D43" i="1"/>
  <c r="D49" i="1"/>
  <c r="J47" i="1"/>
  <c r="J43" i="1"/>
  <c r="J49" i="1"/>
  <c r="I47" i="1"/>
  <c r="I43" i="1"/>
  <c r="I49" i="1"/>
  <c r="C47" i="1"/>
  <c r="C43" i="1"/>
  <c r="C49" i="1"/>
  <c r="L47" i="1"/>
  <c r="L43" i="1"/>
  <c r="L49" i="1"/>
  <c r="B53" i="1"/>
  <c r="B55" i="1"/>
  <c r="K26" i="1"/>
  <c r="K53" i="1"/>
  <c r="K55" i="1"/>
  <c r="B43" i="1"/>
  <c r="B49" i="1"/>
  <c r="E47" i="1"/>
  <c r="D26" i="1"/>
  <c r="F47" i="1"/>
  <c r="I26" i="1"/>
  <c r="I53" i="1"/>
  <c r="I55" i="1"/>
  <c r="J26" i="1"/>
  <c r="J53" i="1"/>
  <c r="J55" i="1"/>
  <c r="E26" i="1"/>
  <c r="E53" i="1"/>
  <c r="E55" i="1"/>
  <c r="F26" i="1"/>
  <c r="F53" i="1"/>
  <c r="F55" i="1"/>
  <c r="L26" i="1"/>
  <c r="L53" i="1"/>
  <c r="L55" i="1"/>
  <c r="H26" i="1"/>
  <c r="H53" i="1"/>
  <c r="H55" i="1"/>
  <c r="G26" i="1"/>
  <c r="G53" i="1"/>
  <c r="G55" i="1"/>
  <c r="C53" i="1"/>
  <c r="C55" i="1"/>
  <c r="D53" i="1"/>
  <c r="D55" i="1"/>
  <c r="M47" i="1"/>
  <c r="M43" i="1"/>
  <c r="M49" i="1"/>
  <c r="N47" i="1"/>
  <c r="N43" i="1"/>
  <c r="N49" i="1"/>
</calcChain>
</file>

<file path=xl/sharedStrings.xml><?xml version="1.0" encoding="utf-8"?>
<sst xmlns="http://schemas.openxmlformats.org/spreadsheetml/2006/main" count="154" uniqueCount="61">
  <si>
    <t>Debt service:</t>
  </si>
  <si>
    <t xml:space="preserve">Interest from </t>
  </si>
  <si>
    <t>Shock in--</t>
  </si>
  <si>
    <t>Revenues</t>
  </si>
  <si>
    <t>Outlays</t>
  </si>
  <si>
    <t>n.a.</t>
  </si>
  <si>
    <t>communications@cbo.gov</t>
  </si>
  <si>
    <t>3-Month Treasury Bills</t>
  </si>
  <si>
    <t>10-Year Treasury Notes</t>
  </si>
  <si>
    <t>Total</t>
  </si>
  <si>
    <t xml:space="preserve">Total Increase or Decrease (-) in Deficit </t>
  </si>
  <si>
    <t>How Changes in Revenues and Outlays Would Affect Debt Service, Deficits, and Debt</t>
  </si>
  <si>
    <t>Percent</t>
  </si>
  <si>
    <t>Contents</t>
  </si>
  <si>
    <t>Cumulative Increase or Decrease (-) in 
Debt Held by the Public</t>
  </si>
  <si>
    <t>1. Interactive Table: 
How Changes in Revenues and Outlays Would Affect Debt Service, Deficits, and Debt</t>
  </si>
  <si>
    <t>About This Workbook</t>
  </si>
  <si>
    <t xml:space="preserve">CBO wants to hear about your experience using this interactive resource. Send your feedback to </t>
  </si>
  <si>
    <t>Back to Table of Contents</t>
  </si>
  <si>
    <t>Base Revenues</t>
  </si>
  <si>
    <t>Base Outlays</t>
  </si>
  <si>
    <t>Debt Held by the Public</t>
  </si>
  <si>
    <t>Billions of Dollars</t>
  </si>
  <si>
    <t>____</t>
  </si>
  <si>
    <t xml:space="preserve">    User-specified scenario</t>
  </si>
  <si>
    <t>Deficit</t>
  </si>
  <si>
    <t>Budgetary Outlook</t>
  </si>
  <si>
    <t xml:space="preserve">    Increase (-) or decrease in the deficit</t>
  </si>
  <si>
    <t>Resulting Increase or Decrease (-) in Debt Service</t>
  </si>
  <si>
    <t xml:space="preserve">***IMPORTANT: The output generated by this worksheet is illustrative and does not constitute an official CBO estimate.*** </t>
  </si>
  <si>
    <t>User-Specified Changes to Revenues and Outlays</t>
  </si>
  <si>
    <t>The worksheet is designed to generate results that approximate those that CBO would produce when using its methods for projecting debt-service costs to incorporate changes to revenues or outlays in its baseline projections. The results generated by the worksheet do not constitute an official CBO estimate. Moreover, debt-service costs are not typically included in CBO’s official cost estimates.</t>
  </si>
  <si>
    <r>
      <t>Instructions:</t>
    </r>
    <r>
      <rPr>
        <sz val="11"/>
        <rFont val="Arial"/>
        <family val="2"/>
      </rPr>
      <t xml:space="preserve"> Make sure you have clicked the button labeled “Enable Content” in the security warning that appears at the top of the worksheet before attempting to run the model. In the green cells, enter an increase or decrease (relative to CBO’s baseline budget projections) in revenues, outlays, or both in any or all of the years in the projection period. The resulting debt-service costs will appear on line 22 and the corresponding changes in the annual budget deficits on line 24.</t>
    </r>
  </si>
  <si>
    <t>Deficit Before Debt Service</t>
  </si>
  <si>
    <t xml:space="preserve">    Increase or decrease (-) in revenues</t>
  </si>
  <si>
    <t xml:space="preserve">    Increase or decrease (-) in outlays</t>
  </si>
  <si>
    <t xml:space="preserve">    Increase or decrease (-) in debt held by the public</t>
  </si>
  <si>
    <t>2031</t>
  </si>
  <si>
    <t>Data source: Congressional Budget Office.</t>
  </si>
  <si>
    <t xml:space="preserve">Data source: Congressional Budget Office. </t>
  </si>
  <si>
    <r>
      <t xml:space="preserve">This workbook supplements CBO's May 2022 report </t>
    </r>
    <r>
      <rPr>
        <i/>
        <sz val="11"/>
        <rFont val="Arial"/>
        <family val="2"/>
      </rPr>
      <t>The Budget and Economic Outlook: 2022 to 2032.</t>
    </r>
  </si>
  <si>
    <t>Increase or Decrease (-), Relative to 
CBO's May 2022 Baseline, in . . .</t>
  </si>
  <si>
    <t>2022</t>
  </si>
  <si>
    <t>2023</t>
  </si>
  <si>
    <t>2024</t>
  </si>
  <si>
    <t>2025</t>
  </si>
  <si>
    <t>2026</t>
  </si>
  <si>
    <t>2027</t>
  </si>
  <si>
    <t>2028</t>
  </si>
  <si>
    <t>2029</t>
  </si>
  <si>
    <t>2030</t>
  </si>
  <si>
    <t>2032</t>
  </si>
  <si>
    <t xml:space="preserve">
2023–
2027</t>
  </si>
  <si>
    <t xml:space="preserve">
2023–
2032</t>
  </si>
  <si>
    <t xml:space="preserve">    May 2022 baseline</t>
  </si>
  <si>
    <t>This worksheet is based on the economic forecast and the baseline budget projections that the agency published in May 2022 (www.cbo.gov/publication/57950).</t>
  </si>
  <si>
    <t>www.cbo.gov/publication/57950</t>
  </si>
  <si>
    <t>The interactive debt-service table in this workbook is similar to the model that the Congressional Budget Office uses to develop baseline projections of net interest. The worksheet allows users to see how revenues and outlays that differed from those in CBO’s May 2022 baseline budget projections (www.cbo.gov/publication/57950) would increase or decrease net interest costs and thus affect deficits and debt. That change in net outlays for interest is often referred to as debt service. (A glossary of common economic and budgetary terms is available on CBO’s website at www.cbo.gov/publication/42904.)</t>
  </si>
  <si>
    <t>In CBO’s baseline projections, which typically extend 10 years into the future, net outlays for interest are calculated by estimating the amount of debt that the Treasury would need to issue to finance government operations and the interest rates that it would pay on that debt. The interest rates underlying this interactive worksheet are those in CBO’s May 2022 economic forecast. Projections of two of those rates are reproduced here in a separate table.</t>
  </si>
  <si>
    <t>2. Interest Rates on 3-Month Treasury Bills and 10-Year Treasury Notes in CBO's May 2022 Economic Forecast</t>
  </si>
  <si>
    <t>The rates above are for two of the several types of Treasury securities that affect debt-service calculations. These projections were published in May 2022 as part of CBO's economic forecast (www.cbo.gov/publication/57950).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</si>
</sst>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
    <numFmt numFmtId="167" formatCode="_(* #,##0_);_(* \(#,##0\);_(* &quot;-&quot;??_);_(@_)"/>
    <numFmt numFmtId="168" formatCode="#,##0;\-#,##0;\-\-\-"/>
    <numFmt numFmtId="169" formatCode="0.0"/>
  </numFmts>
  <fonts count="29"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color indexed="12"/>
      <name val="Arial"/>
      <family val="2"/>
    </font>
    <font>
      <sz val="12"/>
      <color rgb="FF0000FF"/>
      <name val="Arial"/>
      <family val="2"/>
    </font>
    <font>
      <sz val="12"/>
      <color rgb="FFFF0000"/>
      <name val="Arial"/>
      <family val="2"/>
    </font>
    <font>
      <b/>
      <sz val="12"/>
      <color rgb="FFFF0000"/>
      <name val="Arial"/>
      <family val="2"/>
    </font>
    <font>
      <sz val="11"/>
      <name val="Arial"/>
      <family val="2"/>
    </font>
    <font>
      <i/>
      <sz val="11"/>
      <name val="Arial"/>
      <family val="2"/>
    </font>
    <font>
      <b/>
      <sz val="11"/>
      <name val="Arial"/>
      <family val="2"/>
    </font>
    <font>
      <sz val="11"/>
      <color theme="1"/>
      <name val="Arial"/>
      <family val="2"/>
    </font>
    <font>
      <sz val="11"/>
      <color theme="3"/>
      <name val="Calibri"/>
      <family val="2"/>
      <scheme val="minor"/>
    </font>
    <font>
      <sz val="12"/>
      <color theme="1"/>
      <name val="Arial"/>
      <family val="2"/>
    </font>
    <font>
      <sz val="11"/>
      <color theme="3"/>
      <name val="Arial"/>
      <family val="2"/>
    </font>
    <font>
      <b/>
      <sz val="15"/>
      <color rgb="FF000000"/>
      <name val="Arial"/>
      <family val="2"/>
    </font>
    <font>
      <sz val="11"/>
      <color rgb="FF000000"/>
      <name val="Arial"/>
      <family val="2"/>
    </font>
    <font>
      <b/>
      <i/>
      <sz val="11"/>
      <name val="Arial"/>
      <family val="2"/>
    </font>
    <font>
      <b/>
      <i/>
      <u/>
      <sz val="11"/>
      <name val="Arial"/>
      <family val="2"/>
    </font>
    <font>
      <b/>
      <sz val="11"/>
      <color theme="1"/>
      <name val="Arial"/>
      <family val="2"/>
    </font>
  </fonts>
  <fills count="4">
    <fill>
      <patternFill patternType="none"/>
    </fill>
    <fill>
      <patternFill patternType="gray125"/>
    </fill>
    <fill>
      <patternFill patternType="solid">
        <fgColor rgb="FF00CC66"/>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8">
    <xf numFmtId="0" fontId="0" fillId="0" borderId="0"/>
    <xf numFmtId="168" fontId="11" fillId="0" borderId="0">
      <protection locked="0"/>
    </xf>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1" fillId="0" borderId="0" applyNumberFormat="0" applyFill="0" applyBorder="0" applyAlignment="0" applyProtection="0"/>
    <xf numFmtId="0" fontId="10" fillId="0" borderId="0"/>
    <xf numFmtId="0" fontId="2" fillId="0" borderId="0"/>
    <xf numFmtId="0" fontId="11" fillId="0" borderId="0"/>
    <xf numFmtId="0" fontId="10" fillId="0" borderId="0"/>
    <xf numFmtId="0" fontId="11" fillId="0" borderId="0"/>
    <xf numFmtId="0" fontId="23" fillId="0" borderId="0" applyNumberFormat="0" applyFill="0" applyBorder="0" applyAlignment="0" applyProtection="0"/>
    <xf numFmtId="0" fontId="10" fillId="0" borderId="0"/>
    <xf numFmtId="0" fontId="1" fillId="0" borderId="0"/>
  </cellStyleXfs>
  <cellXfs count="108">
    <xf numFmtId="0" fontId="0" fillId="0" borderId="0" xfId="0"/>
    <xf numFmtId="164" fontId="10" fillId="0" borderId="0" xfId="0" applyNumberFormat="1" applyFont="1" applyAlignment="1"/>
    <xf numFmtId="164" fontId="10" fillId="0" borderId="0" xfId="0" applyNumberFormat="1" applyFont="1"/>
    <xf numFmtId="1" fontId="10" fillId="0" borderId="0" xfId="0" applyNumberFormat="1" applyFont="1"/>
    <xf numFmtId="165" fontId="10" fillId="0" borderId="0" xfId="0" applyNumberFormat="1" applyFont="1"/>
    <xf numFmtId="164" fontId="10" fillId="0" borderId="0" xfId="0" applyNumberFormat="1" applyFont="1" applyProtection="1">
      <protection locked="0"/>
    </xf>
    <xf numFmtId="1" fontId="10" fillId="0" borderId="0" xfId="0" applyNumberFormat="1" applyFont="1" applyProtection="1">
      <protection locked="0"/>
    </xf>
    <xf numFmtId="164" fontId="12" fillId="0" borderId="0" xfId="0" applyNumberFormat="1" applyFont="1" applyAlignment="1"/>
    <xf numFmtId="3" fontId="10" fillId="0" borderId="0" xfId="0" applyNumberFormat="1" applyFont="1"/>
    <xf numFmtId="164" fontId="13" fillId="0" borderId="0" xfId="0" applyNumberFormat="1" applyFont="1" applyProtection="1">
      <protection locked="0"/>
    </xf>
    <xf numFmtId="164" fontId="14" fillId="0" borderId="0" xfId="0" applyNumberFormat="1" applyFont="1"/>
    <xf numFmtId="164" fontId="14" fillId="0" borderId="0" xfId="0" applyNumberFormat="1" applyFont="1" applyAlignment="1"/>
    <xf numFmtId="166" fontId="15" fillId="0" borderId="0" xfId="0" applyNumberFormat="1" applyFont="1" applyProtection="1">
      <protection hidden="1"/>
    </xf>
    <xf numFmtId="164" fontId="10" fillId="0" borderId="0" xfId="0" applyNumberFormat="1" applyFont="1" applyBorder="1" applyAlignment="1">
      <alignment wrapText="1"/>
    </xf>
    <xf numFmtId="164" fontId="10" fillId="0" borderId="0" xfId="0" applyNumberFormat="1" applyFont="1" applyAlignment="1">
      <alignment wrapText="1"/>
    </xf>
    <xf numFmtId="3" fontId="10" fillId="0" borderId="0" xfId="0" applyNumberFormat="1" applyFont="1" applyBorder="1"/>
    <xf numFmtId="164" fontId="10" fillId="0" borderId="0" xfId="0" applyNumberFormat="1" applyFont="1" applyBorder="1" applyAlignment="1">
      <alignment horizontal="left" wrapText="1" indent="1"/>
    </xf>
    <xf numFmtId="3" fontId="12" fillId="0" borderId="0" xfId="0" applyNumberFormat="1" applyFont="1"/>
    <xf numFmtId="164" fontId="12" fillId="0" borderId="0" xfId="0" applyNumberFormat="1" applyFont="1" applyFill="1" applyBorder="1" applyAlignment="1">
      <alignment horizontal="left" wrapText="1" indent="2"/>
    </xf>
    <xf numFmtId="3" fontId="12" fillId="0" borderId="0" xfId="0" applyNumberFormat="1" applyFont="1" applyFill="1"/>
    <xf numFmtId="164" fontId="12" fillId="0" borderId="0" xfId="0" applyNumberFormat="1" applyFont="1" applyBorder="1" applyAlignment="1">
      <alignment wrapText="1"/>
    </xf>
    <xf numFmtId="164" fontId="15" fillId="0" borderId="0" xfId="0" applyNumberFormat="1" applyFont="1" applyAlignment="1"/>
    <xf numFmtId="164" fontId="16" fillId="0" borderId="0" xfId="0" applyNumberFormat="1" applyFont="1" applyAlignment="1"/>
    <xf numFmtId="0" fontId="17" fillId="0" borderId="0" xfId="0" applyFont="1" applyAlignment="1"/>
    <xf numFmtId="0" fontId="17" fillId="0" borderId="0" xfId="10" applyNumberFormat="1" applyFont="1" applyAlignment="1"/>
    <xf numFmtId="0" fontId="17" fillId="0" borderId="0" xfId="10" applyNumberFormat="1" applyFont="1" applyBorder="1" applyAlignment="1"/>
    <xf numFmtId="0" fontId="19" fillId="0" borderId="0" xfId="10" applyNumberFormat="1" applyFont="1" applyBorder="1" applyAlignment="1">
      <alignment horizontal="left" wrapText="1"/>
    </xf>
    <xf numFmtId="0" fontId="17" fillId="0" borderId="1" xfId="10" applyFont="1" applyBorder="1" applyAlignment="1">
      <alignment horizontal="center"/>
    </xf>
    <xf numFmtId="0" fontId="17" fillId="0" borderId="1" xfId="10" applyFont="1" applyBorder="1" applyAlignment="1">
      <alignment horizontal="center" wrapText="1"/>
    </xf>
    <xf numFmtId="1" fontId="19" fillId="0" borderId="1" xfId="10" applyNumberFormat="1" applyFont="1" applyBorder="1" applyAlignment="1">
      <alignment horizontal="left" wrapText="1"/>
    </xf>
    <xf numFmtId="1" fontId="19" fillId="0" borderId="0" xfId="10" applyNumberFormat="1" applyFont="1" applyBorder="1" applyAlignment="1">
      <alignment wrapText="1"/>
    </xf>
    <xf numFmtId="0" fontId="20" fillId="0" borderId="0" xfId="0" applyFont="1" applyAlignment="1">
      <alignment horizontal="left"/>
    </xf>
    <xf numFmtId="0" fontId="20" fillId="0" borderId="1" xfId="0" applyFont="1" applyBorder="1" applyAlignment="1">
      <alignment horizontal="left"/>
    </xf>
    <xf numFmtId="49" fontId="10" fillId="0" borderId="0" xfId="0" applyNumberFormat="1" applyFont="1" applyAlignment="1">
      <alignment horizontal="right"/>
    </xf>
    <xf numFmtId="164" fontId="17" fillId="0" borderId="0" xfId="0" applyNumberFormat="1" applyFont="1" applyAlignment="1"/>
    <xf numFmtId="164" fontId="19" fillId="0" borderId="0" xfId="0" applyNumberFormat="1" applyFont="1" applyAlignment="1"/>
    <xf numFmtId="164" fontId="17" fillId="0" borderId="0" xfId="0" applyNumberFormat="1" applyFont="1" applyBorder="1" applyAlignment="1"/>
    <xf numFmtId="164" fontId="17" fillId="0" borderId="2" xfId="0" applyNumberFormat="1" applyFont="1" applyBorder="1" applyAlignment="1">
      <alignment horizontal="fill"/>
    </xf>
    <xf numFmtId="164" fontId="19" fillId="0" borderId="1" xfId="0" applyNumberFormat="1" applyFont="1" applyBorder="1"/>
    <xf numFmtId="49" fontId="19" fillId="0" borderId="1" xfId="0" applyNumberFormat="1" applyFont="1" applyBorder="1" applyAlignment="1">
      <alignment horizontal="right"/>
    </xf>
    <xf numFmtId="49" fontId="19" fillId="0" borderId="1" xfId="0" applyNumberFormat="1" applyFont="1" applyBorder="1" applyAlignment="1">
      <alignment horizontal="right" wrapText="1"/>
    </xf>
    <xf numFmtId="169" fontId="17" fillId="0" borderId="0" xfId="10" applyNumberFormat="1" applyFont="1" applyBorder="1" applyAlignment="1">
      <alignment horizontal="center"/>
    </xf>
    <xf numFmtId="169" fontId="17" fillId="0" borderId="0" xfId="10" applyNumberFormat="1" applyFont="1" applyAlignment="1">
      <alignment horizontal="center"/>
    </xf>
    <xf numFmtId="169" fontId="17" fillId="0" borderId="1" xfId="10" applyNumberFormat="1" applyFont="1" applyBorder="1" applyAlignment="1">
      <alignment horizontal="center"/>
    </xf>
    <xf numFmtId="164" fontId="17" fillId="0" borderId="0" xfId="0" applyNumberFormat="1" applyFont="1" applyAlignment="1">
      <alignment horizontal="left" wrapText="1"/>
    </xf>
    <xf numFmtId="1" fontId="19" fillId="0" borderId="0" xfId="10" applyNumberFormat="1" applyFont="1" applyBorder="1" applyAlignment="1">
      <alignment horizontal="left" wrapText="1"/>
    </xf>
    <xf numFmtId="164" fontId="10" fillId="0" borderId="0" xfId="0" quotePrefix="1" applyNumberFormat="1" applyFont="1" applyBorder="1" applyAlignment="1">
      <alignment wrapText="1"/>
    </xf>
    <xf numFmtId="3" fontId="10" fillId="0" borderId="0" xfId="0" applyNumberFormat="1" applyFont="1" applyAlignment="1"/>
    <xf numFmtId="3" fontId="22" fillId="2" borderId="0" xfId="0" applyNumberFormat="1" applyFont="1" applyFill="1"/>
    <xf numFmtId="3" fontId="10" fillId="0" borderId="1" xfId="0" applyNumberFormat="1" applyFont="1" applyBorder="1"/>
    <xf numFmtId="0" fontId="10" fillId="0" borderId="0" xfId="0" applyFont="1" applyAlignment="1"/>
    <xf numFmtId="0" fontId="23" fillId="0" borderId="0" xfId="9" applyFont="1" applyAlignment="1">
      <alignment horizontal="left"/>
    </xf>
    <xf numFmtId="0" fontId="25" fillId="0" borderId="0" xfId="0" applyFont="1" applyFill="1" applyBorder="1" applyAlignment="1"/>
    <xf numFmtId="0" fontId="10" fillId="0" borderId="0" xfId="0" applyFont="1" applyFill="1" applyBorder="1" applyAlignment="1">
      <alignment vertical="top" wrapText="1"/>
    </xf>
    <xf numFmtId="0" fontId="10" fillId="0" borderId="0" xfId="0" applyFont="1"/>
    <xf numFmtId="0" fontId="17" fillId="0" borderId="0" xfId="0" applyFont="1" applyFill="1" applyBorder="1" applyAlignment="1">
      <alignment vertical="top"/>
    </xf>
    <xf numFmtId="0" fontId="27" fillId="0" borderId="0" xfId="9" applyFont="1" applyFill="1" applyBorder="1" applyAlignment="1">
      <alignment vertical="top"/>
    </xf>
    <xf numFmtId="164" fontId="10" fillId="0" borderId="0" xfId="0" applyNumberFormat="1" applyFont="1" applyBorder="1" applyAlignment="1">
      <alignment horizontal="fill"/>
    </xf>
    <xf numFmtId="167" fontId="10" fillId="0" borderId="0" xfId="0" applyNumberFormat="1" applyFont="1" applyBorder="1" applyAlignment="1">
      <alignment horizontal="fill"/>
    </xf>
    <xf numFmtId="3" fontId="10" fillId="0" borderId="0" xfId="0" applyNumberFormat="1" applyFont="1" applyBorder="1" applyAlignment="1">
      <alignment horizontal="fill"/>
    </xf>
    <xf numFmtId="166" fontId="10" fillId="0" borderId="1" xfId="0" applyNumberFormat="1" applyFont="1" applyBorder="1" applyAlignment="1" applyProtection="1">
      <protection hidden="1"/>
    </xf>
    <xf numFmtId="164" fontId="10" fillId="0" borderId="0" xfId="0" applyNumberFormat="1" applyFont="1" applyAlignment="1" applyProtection="1">
      <protection locked="0"/>
    </xf>
    <xf numFmtId="168" fontId="11" fillId="0" borderId="0" xfId="1" applyFont="1">
      <protection locked="0"/>
    </xf>
    <xf numFmtId="169" fontId="10" fillId="0" borderId="0" xfId="0" applyNumberFormat="1" applyFont="1"/>
    <xf numFmtId="0" fontId="28" fillId="3" borderId="0" xfId="0" applyFont="1" applyFill="1" applyProtection="1"/>
    <xf numFmtId="0" fontId="20" fillId="3" borderId="0" xfId="0" applyFont="1" applyFill="1" applyProtection="1"/>
    <xf numFmtId="0" fontId="23" fillId="3" borderId="0" xfId="9" applyFont="1" applyFill="1" applyProtection="1"/>
    <xf numFmtId="0" fontId="19" fillId="0" borderId="0" xfId="0" applyFont="1"/>
    <xf numFmtId="0" fontId="24" fillId="0" borderId="0" xfId="0" applyFont="1" applyFill="1" applyBorder="1" applyAlignment="1">
      <alignment horizontal="left" wrapText="1"/>
    </xf>
    <xf numFmtId="1" fontId="23" fillId="3" borderId="0" xfId="9" applyNumberFormat="1" applyFont="1" applyFill="1" applyProtection="1"/>
    <xf numFmtId="0" fontId="24" fillId="0" borderId="0" xfId="0" applyFont="1" applyFill="1" applyBorder="1" applyAlignment="1">
      <alignment wrapText="1"/>
    </xf>
    <xf numFmtId="0" fontId="17" fillId="0" borderId="0" xfId="0" applyFont="1"/>
    <xf numFmtId="0" fontId="17" fillId="0" borderId="0" xfId="0" applyFont="1" applyFill="1" applyBorder="1" applyAlignment="1">
      <alignment wrapText="1"/>
    </xf>
    <xf numFmtId="0" fontId="17" fillId="0" borderId="0" xfId="0" applyFont="1" applyFill="1" applyBorder="1" applyAlignment="1">
      <alignment vertical="top" wrapText="1"/>
    </xf>
    <xf numFmtId="0" fontId="23" fillId="0" borderId="0" xfId="9" applyFont="1"/>
    <xf numFmtId="164" fontId="10" fillId="0" borderId="1" xfId="0" applyNumberFormat="1" applyFont="1" applyBorder="1" applyProtection="1">
      <protection locked="0"/>
    </xf>
    <xf numFmtId="49" fontId="10" fillId="0" borderId="1" xfId="0" applyNumberFormat="1" applyFont="1" applyBorder="1" applyAlignment="1">
      <alignment horizontal="right"/>
    </xf>
    <xf numFmtId="164" fontId="10" fillId="0" borderId="1" xfId="0" applyNumberFormat="1" applyFont="1" applyBorder="1" applyAlignment="1"/>
    <xf numFmtId="0" fontId="10" fillId="0" borderId="1" xfId="0" applyFont="1" applyBorder="1"/>
    <xf numFmtId="166" fontId="10" fillId="0" borderId="0" xfId="0" applyNumberFormat="1" applyFont="1" applyBorder="1" applyAlignment="1" applyProtection="1">
      <protection hidden="1"/>
    </xf>
    <xf numFmtId="0" fontId="10" fillId="0" borderId="0" xfId="0" applyNumberFormat="1" applyFont="1" applyBorder="1" applyAlignment="1" applyProtection="1">
      <protection hidden="1"/>
    </xf>
    <xf numFmtId="0" fontId="12" fillId="0" borderId="0" xfId="0" applyNumberFormat="1" applyFont="1" applyBorder="1" applyAlignment="1" applyProtection="1">
      <protection hidden="1"/>
    </xf>
    <xf numFmtId="3" fontId="12" fillId="0" borderId="0" xfId="0" applyNumberFormat="1" applyFont="1" applyBorder="1"/>
    <xf numFmtId="3" fontId="13" fillId="0" borderId="0" xfId="0" applyNumberFormat="1" applyFont="1" applyProtection="1">
      <protection locked="0"/>
    </xf>
    <xf numFmtId="3" fontId="10" fillId="0" borderId="0" xfId="0" applyNumberFormat="1" applyFont="1" applyBorder="1" applyAlignment="1">
      <alignment horizontal="right"/>
    </xf>
    <xf numFmtId="3" fontId="12" fillId="0" borderId="0" xfId="0" applyNumberFormat="1" applyFont="1" applyBorder="1" applyAlignment="1">
      <alignment horizontal="center"/>
    </xf>
    <xf numFmtId="49" fontId="19" fillId="0" borderId="0" xfId="0" applyNumberFormat="1" applyFont="1" applyBorder="1" applyAlignment="1">
      <alignment horizontal="right" wrapText="1"/>
    </xf>
    <xf numFmtId="49" fontId="19" fillId="0" borderId="0" xfId="0" applyNumberFormat="1" applyFont="1" applyBorder="1" applyAlignment="1">
      <alignment horizontal="right"/>
    </xf>
    <xf numFmtId="3" fontId="17" fillId="0" borderId="0" xfId="10" applyNumberFormat="1" applyFont="1" applyFill="1" applyAlignment="1" applyProtection="1">
      <alignment horizontal="right"/>
    </xf>
    <xf numFmtId="169" fontId="14" fillId="0" borderId="0" xfId="0" applyNumberFormat="1" applyFont="1"/>
    <xf numFmtId="0" fontId="19" fillId="0" borderId="0" xfId="0" applyFont="1" applyFill="1" applyBorder="1" applyAlignment="1">
      <alignment wrapText="1"/>
    </xf>
    <xf numFmtId="3" fontId="12" fillId="0" borderId="0" xfId="0" applyNumberFormat="1" applyFont="1" applyBorder="1" applyAlignment="1">
      <alignment horizontal="center"/>
    </xf>
    <xf numFmtId="0" fontId="20" fillId="0" borderId="0" xfId="0" applyFont="1" applyBorder="1" applyAlignment="1">
      <alignment horizontal="left"/>
    </xf>
    <xf numFmtId="0" fontId="23" fillId="0" borderId="0" xfId="9" applyFont="1" applyFill="1" applyAlignment="1">
      <alignment horizontal="left"/>
    </xf>
    <xf numFmtId="0" fontId="19" fillId="0" borderId="1" xfId="0" applyNumberFormat="1" applyFont="1" applyBorder="1" applyAlignment="1">
      <alignment horizontal="right"/>
    </xf>
    <xf numFmtId="0" fontId="21" fillId="0" borderId="0" xfId="9" applyAlignment="1">
      <alignment horizontal="left"/>
    </xf>
    <xf numFmtId="0" fontId="21" fillId="0" borderId="0" xfId="9" applyFill="1" applyBorder="1" applyAlignment="1">
      <alignment vertical="top" wrapText="1"/>
    </xf>
    <xf numFmtId="0" fontId="26" fillId="0" borderId="0" xfId="0" applyFont="1" applyFill="1" applyBorder="1" applyAlignment="1">
      <alignment vertical="top"/>
    </xf>
    <xf numFmtId="0" fontId="10" fillId="0" borderId="0" xfId="0" applyFont="1" applyFill="1" applyBorder="1" applyAlignment="1">
      <alignment vertical="top" wrapText="1"/>
    </xf>
    <xf numFmtId="0" fontId="18" fillId="0" borderId="0" xfId="0" applyFont="1" applyFill="1" applyBorder="1" applyAlignment="1"/>
    <xf numFmtId="164" fontId="19" fillId="0" borderId="3" xfId="0" applyNumberFormat="1" applyFont="1" applyBorder="1" applyAlignment="1">
      <alignment horizontal="center"/>
    </xf>
    <xf numFmtId="164" fontId="10" fillId="0" borderId="0" xfId="0" applyNumberFormat="1" applyFont="1" applyAlignment="1" applyProtection="1">
      <alignment horizontal="left" wrapText="1"/>
      <protection locked="0"/>
    </xf>
    <xf numFmtId="164" fontId="19" fillId="0" borderId="0" xfId="0" applyNumberFormat="1" applyFont="1" applyAlignment="1">
      <alignment horizontal="left" wrapText="1"/>
    </xf>
    <xf numFmtId="3" fontId="12" fillId="0" borderId="0" xfId="0" applyNumberFormat="1" applyFont="1" applyBorder="1" applyAlignment="1">
      <alignment horizontal="center"/>
    </xf>
    <xf numFmtId="167" fontId="12" fillId="0" borderId="0" xfId="0" applyNumberFormat="1" applyFont="1" applyBorder="1" applyAlignment="1">
      <alignment horizontal="center"/>
    </xf>
    <xf numFmtId="0" fontId="11" fillId="0" borderId="1" xfId="10" applyNumberFormat="1" applyFont="1" applyBorder="1" applyAlignment="1">
      <alignment horizontal="left" wrapText="1"/>
    </xf>
    <xf numFmtId="1" fontId="19" fillId="0" borderId="0" xfId="10" applyNumberFormat="1" applyFont="1" applyBorder="1" applyAlignment="1">
      <alignment horizontal="left" wrapText="1"/>
    </xf>
    <xf numFmtId="0" fontId="17" fillId="0" borderId="0" xfId="0" applyFont="1" applyAlignment="1">
      <alignment horizontal="left" wrapText="1"/>
    </xf>
  </cellXfs>
  <cellStyles count="18">
    <cellStyle name="Hyperlink" xfId="9" builtinId="8" customBuiltin="1"/>
    <cellStyle name="Hyperlink 2" xfId="15" xr:uid="{00000000-0005-0000-0000-000001000000}"/>
    <cellStyle name="Normal" xfId="0" builtinId="0"/>
    <cellStyle name="Normal 10" xfId="11" xr:uid="{00000000-0005-0000-0000-000003000000}"/>
    <cellStyle name="Normal 11" xfId="17" xr:uid="{52FBA231-5C2D-41EB-A889-C1D4AC7CBB19}"/>
    <cellStyle name="Normal 2" xfId="1" xr:uid="{00000000-0005-0000-0000-000004000000}"/>
    <cellStyle name="Normal 2 3" xfId="10" xr:uid="{00000000-0005-0000-0000-000005000000}"/>
    <cellStyle name="Normal 2 3 2" xfId="12" xr:uid="{00000000-0005-0000-0000-000006000000}"/>
    <cellStyle name="Normal 3" xfId="2" xr:uid="{00000000-0005-0000-0000-000007000000}"/>
    <cellStyle name="Normal 3 2" xfId="16" xr:uid="{00000000-0005-0000-0000-000008000000}"/>
    <cellStyle name="Normal 3 3" xfId="13" xr:uid="{00000000-0005-0000-0000-000009000000}"/>
    <cellStyle name="Normal 4" xfId="3" xr:uid="{00000000-0005-0000-0000-00000A000000}"/>
    <cellStyle name="Normal 5" xfId="4" xr:uid="{00000000-0005-0000-0000-00000B000000}"/>
    <cellStyle name="Normal 5 2" xfId="14" xr:uid="{00000000-0005-0000-0000-00000C000000}"/>
    <cellStyle name="Normal 6" xfId="5" xr:uid="{00000000-0005-0000-0000-00000D000000}"/>
    <cellStyle name="Normal 7" xfId="6" xr:uid="{00000000-0005-0000-0000-00000E000000}"/>
    <cellStyle name="Normal 8" xfId="7" xr:uid="{00000000-0005-0000-0000-00000F000000}"/>
    <cellStyle name="Normal 9" xfId="8" xr:uid="{00000000-0005-0000-0000-000010000000}"/>
  </cellStyles>
  <dxfs count="0"/>
  <tableStyles count="0" defaultTableStyle="TableStyleMedium9" defaultPivotStyle="PivotStyleLight16"/>
  <colors>
    <mruColors>
      <color rgb="FFD074B4"/>
      <color rgb="FF711B5D"/>
      <color rgb="FF450035"/>
      <color rgb="FFA24887"/>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munications@cbo.gov" TargetMode="External"/><Relationship Id="rId1" Type="http://schemas.openxmlformats.org/officeDocument/2006/relationships/hyperlink" Target="http://www.cbo.gov/publication/57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M23"/>
  <sheetViews>
    <sheetView showGridLines="0" tabSelected="1" workbookViewId="0"/>
  </sheetViews>
  <sheetFormatPr defaultColWidth="8.84375" defaultRowHeight="15.5" x14ac:dyDescent="0.35"/>
  <cols>
    <col min="1" max="1" width="103.84375" style="50" customWidth="1"/>
    <col min="2" max="2" width="10.23046875" style="50" customWidth="1"/>
    <col min="3" max="3" width="10.4609375" style="50" customWidth="1"/>
    <col min="4" max="4" width="9.53515625" style="50" customWidth="1"/>
    <col min="5" max="5" width="10.69140625" style="50" customWidth="1"/>
    <col min="6" max="6" width="10.07421875" style="50" customWidth="1"/>
    <col min="7" max="7" width="8.84375" style="50"/>
    <col min="8" max="8" width="9.69140625" style="50" customWidth="1"/>
    <col min="9" max="9" width="9.23046875" style="50" customWidth="1"/>
    <col min="10" max="10" width="11.84375" style="50" customWidth="1"/>
    <col min="11" max="11" width="9.4609375" style="50" customWidth="1"/>
    <col min="12" max="16384" width="8.84375" style="50"/>
  </cols>
  <sheetData>
    <row r="1" spans="1:13" s="23" customFormat="1" ht="15" customHeight="1" x14ac:dyDescent="0.35">
      <c r="A1" s="23" t="s">
        <v>40</v>
      </c>
    </row>
    <row r="2" spans="1:13" s="51" customFormat="1" ht="15" customHeight="1" x14ac:dyDescent="0.35">
      <c r="A2" s="95" t="s">
        <v>56</v>
      </c>
    </row>
    <row r="3" spans="1:13" ht="15" customHeight="1" x14ac:dyDescent="0.35"/>
    <row r="4" spans="1:13" ht="15" customHeight="1" x14ac:dyDescent="0.35"/>
    <row r="5" spans="1:13" ht="17.149999999999999" customHeight="1" x14ac:dyDescent="0.4">
      <c r="A5" s="70" t="s">
        <v>11</v>
      </c>
      <c r="B5" s="70"/>
      <c r="C5" s="70"/>
      <c r="D5" s="70"/>
      <c r="E5" s="70"/>
      <c r="F5" s="70"/>
      <c r="G5" s="70"/>
      <c r="H5" s="70"/>
      <c r="I5" s="70"/>
      <c r="J5" s="70"/>
      <c r="K5" s="70"/>
    </row>
    <row r="6" spans="1:13" ht="15" customHeight="1" x14ac:dyDescent="0.4">
      <c r="A6" s="68"/>
      <c r="B6" s="68"/>
      <c r="C6" s="68"/>
      <c r="D6" s="68"/>
      <c r="E6" s="68"/>
      <c r="F6" s="68"/>
      <c r="G6" s="68"/>
      <c r="H6" s="68"/>
      <c r="I6" s="68"/>
      <c r="J6" s="68"/>
      <c r="K6" s="68"/>
    </row>
    <row r="7" spans="1:13" ht="15" customHeight="1" x14ac:dyDescent="0.35">
      <c r="A7" s="52"/>
      <c r="B7" s="52"/>
      <c r="C7" s="52"/>
      <c r="D7" s="52"/>
      <c r="E7" s="52"/>
      <c r="F7" s="52"/>
      <c r="G7" s="52"/>
      <c r="H7" s="52"/>
      <c r="I7" s="52"/>
      <c r="J7" s="52"/>
      <c r="K7" s="52"/>
    </row>
    <row r="8" spans="1:13" s="65" customFormat="1" ht="15" customHeight="1" x14ac:dyDescent="0.3">
      <c r="A8" s="64" t="s">
        <v>13</v>
      </c>
    </row>
    <row r="9" spans="1:13" s="65" customFormat="1" ht="17.25" customHeight="1" x14ac:dyDescent="0.3">
      <c r="A9" s="66" t="str">
        <f>'1. Interactive Table'!A9:N9</f>
        <v>1. Interactive Table: 
How Changes in Revenues and Outlays Would Affect Debt Service, Deficits, and Debt</v>
      </c>
    </row>
    <row r="10" spans="1:13" s="65" customFormat="1" ht="15" customHeight="1" x14ac:dyDescent="0.3">
      <c r="A10" s="69" t="str">
        <f>'2. Baseline Interest Rates'!A5:C5</f>
        <v>2. Interest Rates on 3-Month Treasury Bills and 10-Year Treasury Notes in CBO's May 2022 Economic Forecast</v>
      </c>
    </row>
    <row r="11" spans="1:13" s="65" customFormat="1" ht="15" customHeight="1" x14ac:dyDescent="0.3">
      <c r="A11" s="71"/>
    </row>
    <row r="12" spans="1:13" s="65" customFormat="1" ht="15" customHeight="1" x14ac:dyDescent="0.3">
      <c r="A12" s="71"/>
    </row>
    <row r="13" spans="1:13" s="65" customFormat="1" ht="15" customHeight="1" x14ac:dyDescent="0.3">
      <c r="A13" s="67" t="s">
        <v>16</v>
      </c>
    </row>
    <row r="14" spans="1:13" ht="85" customHeight="1" x14ac:dyDescent="0.35">
      <c r="A14" s="72" t="s">
        <v>57</v>
      </c>
      <c r="B14" s="73"/>
      <c r="C14" s="73"/>
      <c r="D14" s="73"/>
      <c r="E14" s="73"/>
      <c r="F14" s="73"/>
      <c r="G14" s="73"/>
      <c r="H14" s="73"/>
      <c r="I14" s="73"/>
      <c r="J14" s="73"/>
      <c r="K14" s="73"/>
      <c r="M14" s="54"/>
    </row>
    <row r="15" spans="1:13" ht="70" customHeight="1" x14ac:dyDescent="0.35">
      <c r="A15" s="90" t="s">
        <v>31</v>
      </c>
      <c r="B15" s="73"/>
      <c r="C15" s="73"/>
      <c r="D15" s="73"/>
      <c r="E15" s="73"/>
      <c r="F15" s="73"/>
      <c r="G15" s="73"/>
      <c r="H15" s="73"/>
      <c r="I15" s="73"/>
      <c r="J15" s="73"/>
      <c r="K15" s="73"/>
    </row>
    <row r="16" spans="1:13" ht="70" customHeight="1" x14ac:dyDescent="0.35">
      <c r="A16" s="72" t="s">
        <v>58</v>
      </c>
      <c r="B16" s="73"/>
      <c r="C16" s="73"/>
      <c r="D16" s="73"/>
      <c r="E16" s="73"/>
      <c r="F16" s="73"/>
      <c r="G16" s="73"/>
      <c r="H16" s="73"/>
      <c r="I16" s="73"/>
      <c r="J16" s="73"/>
      <c r="K16" s="73"/>
    </row>
    <row r="17" spans="1:11" x14ac:dyDescent="0.35">
      <c r="A17" s="72"/>
      <c r="B17" s="73"/>
      <c r="C17" s="73"/>
      <c r="D17" s="73"/>
      <c r="E17" s="73"/>
      <c r="F17" s="73"/>
      <c r="G17" s="73"/>
      <c r="H17" s="73"/>
      <c r="I17" s="73"/>
      <c r="J17" s="73"/>
      <c r="K17" s="73"/>
    </row>
    <row r="18" spans="1:11" ht="27.75" customHeight="1" x14ac:dyDescent="0.35">
      <c r="A18" s="99" t="s">
        <v>17</v>
      </c>
      <c r="B18" s="99"/>
      <c r="C18" s="99"/>
      <c r="D18" s="99"/>
      <c r="E18" s="99"/>
      <c r="F18" s="99"/>
      <c r="G18" s="99"/>
      <c r="H18" s="99"/>
      <c r="I18" s="99"/>
      <c r="J18" s="99"/>
      <c r="K18" s="99"/>
    </row>
    <row r="19" spans="1:11" x14ac:dyDescent="0.35">
      <c r="A19" s="96" t="s">
        <v>6</v>
      </c>
      <c r="B19" s="53"/>
      <c r="C19" s="53"/>
      <c r="D19" s="53"/>
      <c r="E19" s="53"/>
      <c r="F19" s="53"/>
      <c r="G19" s="53"/>
      <c r="H19" s="53"/>
      <c r="I19" s="53"/>
      <c r="J19" s="53"/>
      <c r="K19" s="53"/>
    </row>
    <row r="20" spans="1:11" ht="15.75" customHeight="1" x14ac:dyDescent="0.35">
      <c r="A20" s="98"/>
      <c r="B20" s="98"/>
      <c r="C20" s="98"/>
      <c r="D20" s="98"/>
      <c r="E20" s="98"/>
      <c r="F20" s="98"/>
      <c r="G20" s="98"/>
      <c r="H20" s="98"/>
      <c r="I20" s="98"/>
      <c r="J20" s="98"/>
      <c r="K20" s="98"/>
    </row>
    <row r="21" spans="1:11" x14ac:dyDescent="0.35">
      <c r="A21" s="55"/>
      <c r="B21" s="55"/>
      <c r="C21" s="55"/>
      <c r="D21" s="55"/>
      <c r="E21" s="55"/>
      <c r="F21" s="55"/>
      <c r="G21" s="55"/>
      <c r="H21" s="55"/>
      <c r="I21" s="55"/>
      <c r="J21" s="55"/>
      <c r="K21" s="55"/>
    </row>
    <row r="22" spans="1:11" x14ac:dyDescent="0.35">
      <c r="A22" s="97"/>
      <c r="B22" s="97"/>
      <c r="C22" s="97"/>
      <c r="D22" s="97"/>
      <c r="E22" s="97"/>
      <c r="F22" s="97"/>
      <c r="G22" s="97"/>
      <c r="H22" s="97"/>
      <c r="I22" s="56"/>
      <c r="J22" s="55"/>
      <c r="K22" s="55"/>
    </row>
    <row r="23" spans="1:11" x14ac:dyDescent="0.35">
      <c r="A23" s="55"/>
      <c r="B23" s="55"/>
      <c r="C23" s="55"/>
      <c r="D23" s="55"/>
      <c r="E23" s="55"/>
      <c r="F23" s="55"/>
      <c r="G23" s="55"/>
      <c r="H23" s="55"/>
      <c r="I23" s="55"/>
      <c r="J23" s="55"/>
      <c r="K23" s="55"/>
    </row>
  </sheetData>
  <mergeCells count="3">
    <mergeCell ref="A22:H22"/>
    <mergeCell ref="A20:K20"/>
    <mergeCell ref="A18:K18"/>
  </mergeCells>
  <hyperlinks>
    <hyperlink ref="A2" r:id="rId1" xr:uid="{00000000-0004-0000-0000-000000000000}"/>
    <hyperlink ref="A9" location="'1. Interactive Table'!A1" display="'1. Interactive Table'!A1" xr:uid="{00000000-0004-0000-0000-000001000000}"/>
    <hyperlink ref="A10" location="'2. Baseline Interest Rates'!A1" display="'2. Baseline Interest Rates'!A1" xr:uid="{00000000-0004-0000-0000-000002000000}"/>
    <hyperlink ref="A19" r:id="rId2" xr:uid="{00000000-0004-0000-00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111"/>
  <sheetViews>
    <sheetView zoomScaleNormal="100" workbookViewId="0"/>
  </sheetViews>
  <sheetFormatPr defaultColWidth="7.69140625" defaultRowHeight="15.5" x14ac:dyDescent="0.35"/>
  <cols>
    <col min="1" max="1" width="43.84375" style="1" customWidth="1"/>
    <col min="2" max="14" width="7.69140625" style="1" customWidth="1"/>
    <col min="15" max="16" width="7.69140625" style="1"/>
    <col min="17" max="17" width="8.23046875" style="1" bestFit="1" customWidth="1"/>
    <col min="18" max="16384" width="7.69140625" style="1"/>
  </cols>
  <sheetData>
    <row r="1" spans="1:16" s="23" customFormat="1" ht="14.5" x14ac:dyDescent="0.35">
      <c r="A1" s="23" t="s">
        <v>40</v>
      </c>
    </row>
    <row r="2" spans="1:16" s="51" customFormat="1" ht="14" x14ac:dyDescent="0.3">
      <c r="A2" s="51" t="str">
        <f>Contents!A2</f>
        <v>www.cbo.gov/publication/57950</v>
      </c>
    </row>
    <row r="3" spans="1:16" s="51" customFormat="1" ht="14" x14ac:dyDescent="0.3"/>
    <row r="4" spans="1:16" s="51" customFormat="1" ht="14" x14ac:dyDescent="0.3">
      <c r="A4" s="67" t="s">
        <v>29</v>
      </c>
    </row>
    <row r="6" spans="1:16" ht="57.75" customHeight="1" x14ac:dyDescent="0.35">
      <c r="A6" s="102" t="s">
        <v>32</v>
      </c>
      <c r="B6" s="102"/>
      <c r="C6" s="102"/>
      <c r="D6" s="102"/>
      <c r="E6" s="102"/>
      <c r="F6" s="102"/>
      <c r="G6" s="102"/>
      <c r="H6" s="102"/>
      <c r="I6" s="102"/>
      <c r="J6" s="102"/>
      <c r="K6" s="102"/>
      <c r="L6" s="102"/>
      <c r="M6" s="102"/>
      <c r="N6" s="102"/>
    </row>
    <row r="7" spans="1:16" ht="15" customHeight="1" x14ac:dyDescent="0.35">
      <c r="A7" s="44"/>
      <c r="B7" s="44"/>
      <c r="C7" s="44"/>
      <c r="D7" s="44"/>
      <c r="E7" s="44"/>
      <c r="F7" s="44"/>
      <c r="G7" s="44"/>
      <c r="H7" s="44"/>
      <c r="I7" s="44"/>
      <c r="J7" s="44"/>
      <c r="K7" s="44"/>
      <c r="L7" s="44"/>
      <c r="M7" s="44"/>
      <c r="N7" s="44"/>
    </row>
    <row r="8" spans="1:16" ht="15" customHeight="1" x14ac:dyDescent="0.35">
      <c r="A8" s="34"/>
      <c r="B8" s="35"/>
      <c r="C8" s="34"/>
      <c r="D8" s="34"/>
      <c r="E8" s="34"/>
      <c r="F8" s="34"/>
      <c r="G8" s="34"/>
      <c r="H8" s="34"/>
      <c r="I8" s="34"/>
      <c r="J8" s="34"/>
      <c r="K8" s="34"/>
      <c r="L8" s="34"/>
      <c r="M8" s="34"/>
      <c r="N8" s="34"/>
    </row>
    <row r="9" spans="1:16" ht="35.25" customHeight="1" x14ac:dyDescent="0.35">
      <c r="A9" s="102" t="s">
        <v>15</v>
      </c>
      <c r="B9" s="102"/>
      <c r="C9" s="102"/>
      <c r="D9" s="102"/>
      <c r="E9" s="102"/>
      <c r="F9" s="102"/>
      <c r="G9" s="102"/>
      <c r="H9" s="102"/>
      <c r="I9" s="102"/>
      <c r="J9" s="102"/>
      <c r="K9" s="102"/>
      <c r="L9" s="102"/>
      <c r="M9" s="102"/>
      <c r="N9" s="102"/>
    </row>
    <row r="10" spans="1:16" x14ac:dyDescent="0.35">
      <c r="A10" s="36" t="s">
        <v>22</v>
      </c>
      <c r="B10" s="36"/>
      <c r="C10" s="36"/>
      <c r="D10" s="36"/>
      <c r="E10" s="36"/>
      <c r="F10" s="36"/>
      <c r="G10" s="36"/>
      <c r="H10" s="36"/>
      <c r="I10" s="36"/>
      <c r="J10" s="36"/>
      <c r="K10" s="36"/>
      <c r="L10" s="36"/>
      <c r="M10" s="36"/>
      <c r="N10" s="36"/>
    </row>
    <row r="11" spans="1:16" x14ac:dyDescent="0.35">
      <c r="A11" s="37"/>
      <c r="B11" s="37"/>
      <c r="C11" s="37"/>
      <c r="D11" s="37"/>
      <c r="E11" s="37"/>
      <c r="F11" s="37"/>
      <c r="G11" s="37"/>
      <c r="H11" s="37"/>
      <c r="I11" s="37"/>
      <c r="J11" s="37"/>
      <c r="K11" s="37"/>
      <c r="L11" s="37"/>
      <c r="M11" s="100" t="s">
        <v>9</v>
      </c>
      <c r="N11" s="100"/>
    </row>
    <row r="12" spans="1:16" ht="35.25" customHeight="1" x14ac:dyDescent="0.35">
      <c r="A12" s="38"/>
      <c r="B12" s="39" t="s">
        <v>42</v>
      </c>
      <c r="C12" s="39" t="s">
        <v>43</v>
      </c>
      <c r="D12" s="39" t="s">
        <v>44</v>
      </c>
      <c r="E12" s="39" t="s">
        <v>45</v>
      </c>
      <c r="F12" s="39" t="s">
        <v>46</v>
      </c>
      <c r="G12" s="39" t="s">
        <v>47</v>
      </c>
      <c r="H12" s="39" t="s">
        <v>48</v>
      </c>
      <c r="I12" s="39" t="s">
        <v>49</v>
      </c>
      <c r="J12" s="39" t="s">
        <v>50</v>
      </c>
      <c r="K12" s="39" t="s">
        <v>37</v>
      </c>
      <c r="L12" s="94">
        <v>2032</v>
      </c>
      <c r="M12" s="40" t="s">
        <v>52</v>
      </c>
      <c r="N12" s="40" t="s">
        <v>53</v>
      </c>
    </row>
    <row r="13" spans="1:16" x14ac:dyDescent="0.35">
      <c r="A13" s="57"/>
      <c r="B13" s="58"/>
      <c r="C13" s="58"/>
      <c r="D13" s="58"/>
      <c r="E13" s="58"/>
      <c r="F13" s="58"/>
      <c r="G13" s="57"/>
      <c r="H13" s="57"/>
      <c r="I13" s="57"/>
      <c r="J13" s="57"/>
      <c r="K13" s="57"/>
      <c r="L13" s="57"/>
      <c r="P13" s="21"/>
    </row>
    <row r="14" spans="1:16" x14ac:dyDescent="0.35">
      <c r="A14" s="57"/>
      <c r="B14" s="104" t="s">
        <v>30</v>
      </c>
      <c r="C14" s="104"/>
      <c r="D14" s="104"/>
      <c r="E14" s="104"/>
      <c r="F14" s="104"/>
      <c r="G14" s="104"/>
      <c r="H14" s="104"/>
      <c r="I14" s="104"/>
      <c r="J14" s="104"/>
      <c r="K14" s="104"/>
      <c r="L14" s="104"/>
      <c r="M14" s="104"/>
      <c r="N14" s="104"/>
      <c r="P14" s="21"/>
    </row>
    <row r="15" spans="1:16" x14ac:dyDescent="0.35">
      <c r="A15" s="57"/>
      <c r="B15" s="58"/>
      <c r="C15" s="58"/>
      <c r="D15" s="58"/>
      <c r="E15" s="58"/>
      <c r="F15" s="58"/>
      <c r="G15" s="57"/>
      <c r="H15" s="57"/>
      <c r="I15" s="57"/>
      <c r="J15" s="57"/>
      <c r="K15" s="57"/>
      <c r="L15" s="57"/>
      <c r="P15" s="21"/>
    </row>
    <row r="16" spans="1:16" ht="30" customHeight="1" x14ac:dyDescent="0.35">
      <c r="A16" s="46" t="s">
        <v>41</v>
      </c>
      <c r="B16" s="59"/>
      <c r="C16" s="59"/>
      <c r="D16" s="59"/>
      <c r="E16" s="59"/>
      <c r="F16" s="59"/>
      <c r="G16" s="59"/>
      <c r="H16" s="59"/>
      <c r="I16" s="59"/>
      <c r="J16" s="59"/>
      <c r="K16" s="59"/>
      <c r="L16" s="59"/>
      <c r="M16" s="47"/>
      <c r="N16" s="47"/>
    </row>
    <row r="17" spans="1:16" x14ac:dyDescent="0.35">
      <c r="A17" s="16" t="s">
        <v>3</v>
      </c>
      <c r="B17" s="48">
        <v>0</v>
      </c>
      <c r="C17" s="48">
        <v>0</v>
      </c>
      <c r="D17" s="48">
        <v>0</v>
      </c>
      <c r="E17" s="48">
        <v>0</v>
      </c>
      <c r="F17" s="48">
        <v>0</v>
      </c>
      <c r="G17" s="48">
        <v>0</v>
      </c>
      <c r="H17" s="48">
        <v>0</v>
      </c>
      <c r="I17" s="48">
        <v>0</v>
      </c>
      <c r="J17" s="48">
        <v>0</v>
      </c>
      <c r="K17" s="48">
        <v>0</v>
      </c>
      <c r="L17" s="48">
        <v>0</v>
      </c>
      <c r="M17" s="8">
        <f>SUM(C17:G17)</f>
        <v>0</v>
      </c>
      <c r="N17" s="8">
        <f>SUM(C17:L17)</f>
        <v>0</v>
      </c>
    </row>
    <row r="18" spans="1:16" x14ac:dyDescent="0.35">
      <c r="A18" s="16" t="s">
        <v>4</v>
      </c>
      <c r="B18" s="48">
        <v>0</v>
      </c>
      <c r="C18" s="48">
        <v>0</v>
      </c>
      <c r="D18" s="48">
        <v>0</v>
      </c>
      <c r="E18" s="48">
        <v>0</v>
      </c>
      <c r="F18" s="48">
        <v>0</v>
      </c>
      <c r="G18" s="48">
        <v>0</v>
      </c>
      <c r="H18" s="48">
        <v>0</v>
      </c>
      <c r="I18" s="48">
        <v>0</v>
      </c>
      <c r="J18" s="48">
        <v>0</v>
      </c>
      <c r="K18" s="48">
        <v>0</v>
      </c>
      <c r="L18" s="48">
        <v>0</v>
      </c>
      <c r="M18" s="8">
        <f>SUM(C18:G18)</f>
        <v>0</v>
      </c>
      <c r="N18" s="8">
        <f>SUM(C18:L18)</f>
        <v>0</v>
      </c>
    </row>
    <row r="19" spans="1:16" ht="3" customHeight="1" x14ac:dyDescent="0.35">
      <c r="A19" s="16"/>
      <c r="B19" s="88" t="s">
        <v>23</v>
      </c>
      <c r="C19" s="88" t="s">
        <v>23</v>
      </c>
      <c r="D19" s="88" t="s">
        <v>23</v>
      </c>
      <c r="E19" s="88" t="s">
        <v>23</v>
      </c>
      <c r="F19" s="88" t="s">
        <v>23</v>
      </c>
      <c r="G19" s="88" t="s">
        <v>23</v>
      </c>
      <c r="H19" s="88" t="s">
        <v>23</v>
      </c>
      <c r="I19" s="88" t="s">
        <v>23</v>
      </c>
      <c r="J19" s="88" t="s">
        <v>23</v>
      </c>
      <c r="K19" s="88" t="s">
        <v>23</v>
      </c>
      <c r="L19" s="88" t="s">
        <v>23</v>
      </c>
      <c r="M19" s="88" t="s">
        <v>23</v>
      </c>
      <c r="N19" s="88" t="s">
        <v>23</v>
      </c>
    </row>
    <row r="20" spans="1:16" x14ac:dyDescent="0.35">
      <c r="A20" s="18" t="s">
        <v>33</v>
      </c>
      <c r="B20" s="19">
        <f t="shared" ref="B20:N20" si="0">B18-B17</f>
        <v>0</v>
      </c>
      <c r="C20" s="19">
        <f t="shared" si="0"/>
        <v>0</v>
      </c>
      <c r="D20" s="19">
        <f t="shared" si="0"/>
        <v>0</v>
      </c>
      <c r="E20" s="19">
        <f t="shared" si="0"/>
        <v>0</v>
      </c>
      <c r="F20" s="19">
        <f t="shared" si="0"/>
        <v>0</v>
      </c>
      <c r="G20" s="19">
        <f t="shared" si="0"/>
        <v>0</v>
      </c>
      <c r="H20" s="19">
        <f t="shared" si="0"/>
        <v>0</v>
      </c>
      <c r="I20" s="19">
        <f t="shared" si="0"/>
        <v>0</v>
      </c>
      <c r="J20" s="19">
        <f t="shared" si="0"/>
        <v>0</v>
      </c>
      <c r="K20" s="19">
        <f t="shared" ref="K20" si="1">K18-K17</f>
        <v>0</v>
      </c>
      <c r="L20" s="19">
        <f t="shared" si="0"/>
        <v>0</v>
      </c>
      <c r="M20" s="19">
        <f t="shared" si="0"/>
        <v>0</v>
      </c>
      <c r="N20" s="19">
        <f t="shared" si="0"/>
        <v>0</v>
      </c>
    </row>
    <row r="21" spans="1:16" x14ac:dyDescent="0.35">
      <c r="A21" s="2"/>
      <c r="B21" s="8"/>
      <c r="C21" s="8"/>
      <c r="D21" s="8"/>
      <c r="E21" s="8"/>
      <c r="F21" s="8"/>
      <c r="G21" s="8"/>
      <c r="H21" s="8"/>
      <c r="I21" s="8"/>
      <c r="J21" s="8"/>
      <c r="K21" s="8"/>
      <c r="L21" s="8"/>
      <c r="M21" s="8"/>
      <c r="N21" s="8"/>
      <c r="P21" s="21"/>
    </row>
    <row r="22" spans="1:16" x14ac:dyDescent="0.35">
      <c r="A22" s="13" t="s">
        <v>28</v>
      </c>
      <c r="B22" s="15">
        <f>ROUND(SUM(B66:B76),3)</f>
        <v>0</v>
      </c>
      <c r="C22" s="15">
        <f t="shared" ref="C22:L22" si="2">ROUND(SUM(C66:C76),3)</f>
        <v>0</v>
      </c>
      <c r="D22" s="15">
        <f t="shared" si="2"/>
        <v>0</v>
      </c>
      <c r="E22" s="15">
        <f t="shared" si="2"/>
        <v>0</v>
      </c>
      <c r="F22" s="15">
        <f t="shared" si="2"/>
        <v>0</v>
      </c>
      <c r="G22" s="15">
        <f t="shared" si="2"/>
        <v>0</v>
      </c>
      <c r="H22" s="15">
        <f t="shared" si="2"/>
        <v>0</v>
      </c>
      <c r="I22" s="15">
        <f t="shared" si="2"/>
        <v>0</v>
      </c>
      <c r="J22" s="15">
        <f t="shared" si="2"/>
        <v>0</v>
      </c>
      <c r="K22" s="15">
        <f t="shared" ref="K22" si="3">ROUND(SUM(K66:K76),3)</f>
        <v>0</v>
      </c>
      <c r="L22" s="15">
        <f t="shared" si="2"/>
        <v>0</v>
      </c>
      <c r="M22" s="8">
        <f>ROUND(SUM(C66:G76),3)</f>
        <v>0</v>
      </c>
      <c r="N22" s="8">
        <f>ROUND(SUM(C66:L76),3)</f>
        <v>0</v>
      </c>
    </row>
    <row r="23" spans="1:16" x14ac:dyDescent="0.35">
      <c r="B23" s="8"/>
      <c r="C23" s="8"/>
      <c r="D23" s="8"/>
      <c r="E23" s="8"/>
      <c r="F23" s="8"/>
      <c r="G23" s="8"/>
      <c r="H23" s="8"/>
      <c r="I23" s="8"/>
      <c r="J23" s="8"/>
      <c r="K23" s="8"/>
      <c r="L23" s="8"/>
      <c r="M23" s="47"/>
      <c r="N23" s="47"/>
    </row>
    <row r="24" spans="1:16" s="7" customFormat="1" x14ac:dyDescent="0.35">
      <c r="A24" s="20" t="s">
        <v>10</v>
      </c>
      <c r="B24" s="17">
        <f t="shared" ref="B24:L24" si="4">-B17+B18+B22</f>
        <v>0</v>
      </c>
      <c r="C24" s="17">
        <f t="shared" si="4"/>
        <v>0</v>
      </c>
      <c r="D24" s="17">
        <f t="shared" si="4"/>
        <v>0</v>
      </c>
      <c r="E24" s="17">
        <f t="shared" si="4"/>
        <v>0</v>
      </c>
      <c r="F24" s="17">
        <f t="shared" si="4"/>
        <v>0</v>
      </c>
      <c r="G24" s="17">
        <f t="shared" si="4"/>
        <v>0</v>
      </c>
      <c r="H24" s="17">
        <f t="shared" si="4"/>
        <v>0</v>
      </c>
      <c r="I24" s="17">
        <f t="shared" si="4"/>
        <v>0</v>
      </c>
      <c r="J24" s="17">
        <f t="shared" si="4"/>
        <v>0</v>
      </c>
      <c r="K24" s="17">
        <f t="shared" ref="K24" si="5">-K17+K18+K22</f>
        <v>0</v>
      </c>
      <c r="L24" s="17">
        <f t="shared" si="4"/>
        <v>0</v>
      </c>
      <c r="M24" s="17">
        <f>SUM(C24:G24)</f>
        <v>0</v>
      </c>
      <c r="N24" s="17">
        <f>SUM(C24:L24)</f>
        <v>0</v>
      </c>
      <c r="P24" s="22"/>
    </row>
    <row r="25" spans="1:16" x14ac:dyDescent="0.35">
      <c r="B25" s="8"/>
      <c r="C25" s="8"/>
      <c r="D25" s="8"/>
      <c r="E25" s="8"/>
      <c r="F25" s="8"/>
      <c r="G25" s="8"/>
      <c r="H25" s="8"/>
      <c r="I25" s="8"/>
      <c r="J25" s="8"/>
      <c r="K25" s="8"/>
      <c r="L25" s="8"/>
      <c r="M25" s="8"/>
      <c r="N25" s="8"/>
    </row>
    <row r="26" spans="1:16" ht="31" x14ac:dyDescent="0.35">
      <c r="A26" s="14" t="s">
        <v>14</v>
      </c>
      <c r="B26" s="8">
        <f>SUM($B24:B24)</f>
        <v>0</v>
      </c>
      <c r="C26" s="8">
        <f>SUM($B24:C24)</f>
        <v>0</v>
      </c>
      <c r="D26" s="8">
        <f>SUM($B24:D24)</f>
        <v>0</v>
      </c>
      <c r="E26" s="8">
        <f>SUM($B24:E24)</f>
        <v>0</v>
      </c>
      <c r="F26" s="8">
        <f>SUM($B24:F24)</f>
        <v>0</v>
      </c>
      <c r="G26" s="8">
        <f>SUM($B24:G24)</f>
        <v>0</v>
      </c>
      <c r="H26" s="8">
        <f>SUM($B24:H24)</f>
        <v>0</v>
      </c>
      <c r="I26" s="8">
        <f>SUM($B24:I24)</f>
        <v>0</v>
      </c>
      <c r="J26" s="8">
        <f>SUM($B24:J24)</f>
        <v>0</v>
      </c>
      <c r="K26" s="8">
        <f>SUM($B24:K24)</f>
        <v>0</v>
      </c>
      <c r="L26" s="8">
        <f>SUM($B24:L24)</f>
        <v>0</v>
      </c>
      <c r="M26" s="33" t="s">
        <v>5</v>
      </c>
      <c r="N26" s="33" t="s">
        <v>5</v>
      </c>
    </row>
    <row r="27" spans="1:16" x14ac:dyDescent="0.35">
      <c r="A27" s="60" t="s">
        <v>1</v>
      </c>
      <c r="B27" s="49"/>
      <c r="C27" s="49"/>
      <c r="D27" s="49"/>
      <c r="E27" s="49"/>
      <c r="F27" s="49"/>
      <c r="G27" s="49"/>
      <c r="H27" s="49"/>
      <c r="I27" s="49"/>
      <c r="J27" s="49"/>
      <c r="K27" s="49"/>
      <c r="L27" s="49"/>
      <c r="M27" s="49"/>
      <c r="N27" s="49"/>
    </row>
    <row r="28" spans="1:16" x14ac:dyDescent="0.35">
      <c r="A28" s="79"/>
      <c r="B28" s="15"/>
      <c r="C28" s="15"/>
      <c r="D28" s="15"/>
      <c r="E28" s="15"/>
      <c r="F28" s="15"/>
      <c r="G28" s="15"/>
      <c r="H28" s="15"/>
      <c r="I28" s="15"/>
      <c r="J28" s="15"/>
      <c r="K28" s="15"/>
      <c r="L28" s="15"/>
      <c r="M28" s="15"/>
      <c r="N28" s="15"/>
    </row>
    <row r="29" spans="1:16" x14ac:dyDescent="0.35">
      <c r="A29" s="79"/>
      <c r="B29" s="103" t="s">
        <v>26</v>
      </c>
      <c r="C29" s="103"/>
      <c r="D29" s="103"/>
      <c r="E29" s="103"/>
      <c r="F29" s="103"/>
      <c r="G29" s="103"/>
      <c r="H29" s="103"/>
      <c r="I29" s="103"/>
      <c r="J29" s="103"/>
      <c r="K29" s="103"/>
      <c r="L29" s="103"/>
      <c r="M29" s="103"/>
      <c r="N29" s="103"/>
    </row>
    <row r="30" spans="1:16" x14ac:dyDescent="0.35">
      <c r="A30" s="79"/>
      <c r="B30" s="85"/>
      <c r="C30" s="85"/>
      <c r="D30" s="85"/>
      <c r="E30" s="85"/>
      <c r="F30" s="85"/>
      <c r="G30" s="85"/>
      <c r="H30" s="85"/>
      <c r="I30" s="85"/>
      <c r="J30" s="85"/>
      <c r="K30" s="91"/>
      <c r="L30" s="85"/>
      <c r="M30" s="15"/>
      <c r="N30" s="15"/>
    </row>
    <row r="31" spans="1:16" x14ac:dyDescent="0.35">
      <c r="A31" s="79"/>
      <c r="B31" s="37"/>
      <c r="C31" s="37"/>
      <c r="D31" s="37"/>
      <c r="E31" s="37"/>
      <c r="F31" s="37"/>
      <c r="G31" s="37"/>
      <c r="H31" s="37"/>
      <c r="I31" s="37"/>
      <c r="J31" s="37"/>
      <c r="K31" s="37"/>
      <c r="L31" s="37"/>
      <c r="M31" s="100" t="s">
        <v>9</v>
      </c>
      <c r="N31" s="100"/>
    </row>
    <row r="32" spans="1:16" ht="30" customHeight="1" x14ac:dyDescent="0.35">
      <c r="A32" s="79"/>
      <c r="B32" s="39" t="s">
        <v>42</v>
      </c>
      <c r="C32" s="39" t="s">
        <v>43</v>
      </c>
      <c r="D32" s="39" t="s">
        <v>44</v>
      </c>
      <c r="E32" s="39" t="s">
        <v>45</v>
      </c>
      <c r="F32" s="39" t="s">
        <v>46</v>
      </c>
      <c r="G32" s="39" t="s">
        <v>47</v>
      </c>
      <c r="H32" s="39" t="s">
        <v>48</v>
      </c>
      <c r="I32" s="39" t="s">
        <v>49</v>
      </c>
      <c r="J32" s="39" t="s">
        <v>50</v>
      </c>
      <c r="K32" s="39" t="s">
        <v>37</v>
      </c>
      <c r="L32" s="39" t="s">
        <v>51</v>
      </c>
      <c r="M32" s="40" t="s">
        <v>52</v>
      </c>
      <c r="N32" s="40" t="s">
        <v>53</v>
      </c>
    </row>
    <row r="33" spans="1:14" x14ac:dyDescent="0.35">
      <c r="A33" s="80" t="s">
        <v>3</v>
      </c>
      <c r="B33" s="87"/>
      <c r="C33" s="87"/>
      <c r="D33" s="87"/>
      <c r="E33" s="87"/>
      <c r="F33" s="87"/>
      <c r="G33" s="87"/>
      <c r="H33" s="87"/>
      <c r="I33" s="87"/>
      <c r="J33" s="87"/>
      <c r="K33" s="87"/>
      <c r="L33" s="87"/>
      <c r="M33" s="86"/>
      <c r="N33" s="86"/>
    </row>
    <row r="34" spans="1:14" x14ac:dyDescent="0.35">
      <c r="A34" s="80" t="s">
        <v>54</v>
      </c>
      <c r="B34" s="15">
        <f t="shared" ref="B34:N34" si="6">B91</f>
        <v>4836.0429999999997</v>
      </c>
      <c r="C34" s="15">
        <f t="shared" si="6"/>
        <v>4889.6030000000001</v>
      </c>
      <c r="D34" s="15">
        <f t="shared" si="6"/>
        <v>4923.8850000000002</v>
      </c>
      <c r="E34" s="15">
        <f t="shared" si="6"/>
        <v>4981.5190000000002</v>
      </c>
      <c r="F34" s="15">
        <f t="shared" si="6"/>
        <v>5279.723</v>
      </c>
      <c r="G34" s="15">
        <f t="shared" si="6"/>
        <v>5548.4340000000002</v>
      </c>
      <c r="H34" s="15">
        <f t="shared" si="6"/>
        <v>5715.6350000000002</v>
      </c>
      <c r="I34" s="15">
        <f t="shared" si="6"/>
        <v>5933.9719999999998</v>
      </c>
      <c r="J34" s="15">
        <f t="shared" si="6"/>
        <v>6161.335</v>
      </c>
      <c r="K34" s="15">
        <f t="shared" ref="K34" si="7">K91</f>
        <v>6401.8050000000003</v>
      </c>
      <c r="L34" s="15">
        <f t="shared" si="6"/>
        <v>6662.0690000000004</v>
      </c>
      <c r="M34" s="15">
        <f t="shared" si="6"/>
        <v>25623.164000000004</v>
      </c>
      <c r="N34" s="15">
        <f t="shared" si="6"/>
        <v>56497.98000000001</v>
      </c>
    </row>
    <row r="35" spans="1:14" x14ac:dyDescent="0.35">
      <c r="A35" s="80" t="s">
        <v>34</v>
      </c>
      <c r="B35" s="15">
        <f t="shared" ref="B35:N35" si="8">B17</f>
        <v>0</v>
      </c>
      <c r="C35" s="15">
        <f t="shared" si="8"/>
        <v>0</v>
      </c>
      <c r="D35" s="15">
        <f t="shared" si="8"/>
        <v>0</v>
      </c>
      <c r="E35" s="15">
        <f t="shared" si="8"/>
        <v>0</v>
      </c>
      <c r="F35" s="15">
        <f t="shared" si="8"/>
        <v>0</v>
      </c>
      <c r="G35" s="15">
        <f t="shared" si="8"/>
        <v>0</v>
      </c>
      <c r="H35" s="15">
        <f t="shared" si="8"/>
        <v>0</v>
      </c>
      <c r="I35" s="15">
        <f t="shared" si="8"/>
        <v>0</v>
      </c>
      <c r="J35" s="15">
        <f t="shared" si="8"/>
        <v>0</v>
      </c>
      <c r="K35" s="15">
        <f t="shared" ref="K35" si="9">K17</f>
        <v>0</v>
      </c>
      <c r="L35" s="15">
        <f t="shared" si="8"/>
        <v>0</v>
      </c>
      <c r="M35" s="15">
        <f t="shared" si="8"/>
        <v>0</v>
      </c>
      <c r="N35" s="15">
        <f t="shared" si="8"/>
        <v>0</v>
      </c>
    </row>
    <row r="36" spans="1:14" ht="3" customHeight="1" x14ac:dyDescent="0.35">
      <c r="A36" s="80"/>
      <c r="B36" s="88" t="s">
        <v>23</v>
      </c>
      <c r="C36" s="88" t="s">
        <v>23</v>
      </c>
      <c r="D36" s="88" t="s">
        <v>23</v>
      </c>
      <c r="E36" s="88" t="s">
        <v>23</v>
      </c>
      <c r="F36" s="88" t="s">
        <v>23</v>
      </c>
      <c r="G36" s="88" t="s">
        <v>23</v>
      </c>
      <c r="H36" s="88" t="s">
        <v>23</v>
      </c>
      <c r="I36" s="88" t="s">
        <v>23</v>
      </c>
      <c r="J36" s="88" t="s">
        <v>23</v>
      </c>
      <c r="K36" s="88" t="s">
        <v>23</v>
      </c>
      <c r="L36" s="88" t="s">
        <v>23</v>
      </c>
      <c r="M36" s="88" t="s">
        <v>23</v>
      </c>
      <c r="N36" s="88" t="s">
        <v>23</v>
      </c>
    </row>
    <row r="37" spans="1:14" x14ac:dyDescent="0.35">
      <c r="A37" s="80" t="s">
        <v>24</v>
      </c>
      <c r="B37" s="15">
        <f>B34+B35</f>
        <v>4836.0429999999997</v>
      </c>
      <c r="C37" s="15">
        <f t="shared" ref="C37:N37" si="10">C91+C17</f>
        <v>4889.6030000000001</v>
      </c>
      <c r="D37" s="15">
        <f t="shared" si="10"/>
        <v>4923.8850000000002</v>
      </c>
      <c r="E37" s="15">
        <f t="shared" si="10"/>
        <v>4981.5190000000002</v>
      </c>
      <c r="F37" s="15">
        <f t="shared" si="10"/>
        <v>5279.723</v>
      </c>
      <c r="G37" s="15">
        <f t="shared" si="10"/>
        <v>5548.4340000000002</v>
      </c>
      <c r="H37" s="15">
        <f t="shared" si="10"/>
        <v>5715.6350000000002</v>
      </c>
      <c r="I37" s="15">
        <f t="shared" si="10"/>
        <v>5933.9719999999998</v>
      </c>
      <c r="J37" s="15">
        <f t="shared" si="10"/>
        <v>6161.335</v>
      </c>
      <c r="K37" s="15">
        <f t="shared" ref="K37" si="11">K91+K17</f>
        <v>6401.8050000000003</v>
      </c>
      <c r="L37" s="15">
        <f t="shared" si="10"/>
        <v>6662.0690000000004</v>
      </c>
      <c r="M37" s="15">
        <f t="shared" si="10"/>
        <v>25623.164000000004</v>
      </c>
      <c r="N37" s="15">
        <f t="shared" si="10"/>
        <v>56497.98000000001</v>
      </c>
    </row>
    <row r="38" spans="1:14" x14ac:dyDescent="0.35">
      <c r="A38" s="80"/>
      <c r="B38" s="15"/>
      <c r="C38" s="15"/>
      <c r="D38" s="15"/>
      <c r="E38" s="15"/>
      <c r="F38" s="15"/>
      <c r="G38" s="15"/>
      <c r="H38" s="15"/>
      <c r="I38" s="15"/>
      <c r="J38" s="15"/>
      <c r="K38" s="15"/>
      <c r="L38" s="15"/>
      <c r="M38" s="15"/>
      <c r="N38" s="15"/>
    </row>
    <row r="39" spans="1:14" x14ac:dyDescent="0.35">
      <c r="A39" s="80" t="s">
        <v>4</v>
      </c>
      <c r="B39" s="15"/>
      <c r="C39" s="15"/>
      <c r="D39" s="15"/>
      <c r="E39" s="15"/>
      <c r="F39" s="15"/>
      <c r="G39" s="15"/>
      <c r="H39" s="15"/>
      <c r="I39" s="15"/>
      <c r="J39" s="15"/>
      <c r="K39" s="15"/>
      <c r="L39" s="15"/>
      <c r="M39" s="15"/>
      <c r="N39" s="15"/>
    </row>
    <row r="40" spans="1:14" x14ac:dyDescent="0.35">
      <c r="A40" s="80" t="str">
        <f>A34</f>
        <v xml:space="preserve">    May 2022 baseline</v>
      </c>
      <c r="B40" s="15">
        <f t="shared" ref="B40:N40" si="12">B92</f>
        <v>5871.8419999999996</v>
      </c>
      <c r="C40" s="15">
        <f t="shared" si="12"/>
        <v>5873.6049999999996</v>
      </c>
      <c r="D40" s="15">
        <f t="shared" si="12"/>
        <v>5979.7520000000004</v>
      </c>
      <c r="E40" s="15">
        <f t="shared" si="12"/>
        <v>6299.7849999999999</v>
      </c>
      <c r="F40" s="15">
        <f t="shared" si="12"/>
        <v>6643.4889999999996</v>
      </c>
      <c r="G40" s="15">
        <f t="shared" si="12"/>
        <v>6957.7879999999996</v>
      </c>
      <c r="H40" s="15">
        <f t="shared" si="12"/>
        <v>7440.7439999999997</v>
      </c>
      <c r="I40" s="15">
        <f t="shared" si="12"/>
        <v>7584.7579999999998</v>
      </c>
      <c r="J40" s="15">
        <f t="shared" si="12"/>
        <v>8073.58</v>
      </c>
      <c r="K40" s="15">
        <f t="shared" ref="K40" si="13">K92</f>
        <v>8469.223</v>
      </c>
      <c r="L40" s="15">
        <f t="shared" si="12"/>
        <v>8915.3459999999995</v>
      </c>
      <c r="M40" s="15">
        <f t="shared" si="12"/>
        <v>31754.419000000002</v>
      </c>
      <c r="N40" s="15">
        <f t="shared" si="12"/>
        <v>72238.070000000007</v>
      </c>
    </row>
    <row r="41" spans="1:14" x14ac:dyDescent="0.35">
      <c r="A41" s="80" t="s">
        <v>35</v>
      </c>
      <c r="B41" s="15">
        <f t="shared" ref="B41:N41" si="14">B18+B22</f>
        <v>0</v>
      </c>
      <c r="C41" s="15">
        <f t="shared" si="14"/>
        <v>0</v>
      </c>
      <c r="D41" s="15">
        <f t="shared" si="14"/>
        <v>0</v>
      </c>
      <c r="E41" s="15">
        <f t="shared" si="14"/>
        <v>0</v>
      </c>
      <c r="F41" s="15">
        <f t="shared" si="14"/>
        <v>0</v>
      </c>
      <c r="G41" s="15">
        <f t="shared" si="14"/>
        <v>0</v>
      </c>
      <c r="H41" s="15">
        <f t="shared" si="14"/>
        <v>0</v>
      </c>
      <c r="I41" s="15">
        <f t="shared" si="14"/>
        <v>0</v>
      </c>
      <c r="J41" s="15">
        <f t="shared" si="14"/>
        <v>0</v>
      </c>
      <c r="K41" s="15">
        <f t="shared" ref="K41" si="15">K18+K22</f>
        <v>0</v>
      </c>
      <c r="L41" s="15">
        <f t="shared" si="14"/>
        <v>0</v>
      </c>
      <c r="M41" s="15">
        <f t="shared" si="14"/>
        <v>0</v>
      </c>
      <c r="N41" s="15">
        <f t="shared" si="14"/>
        <v>0</v>
      </c>
    </row>
    <row r="42" spans="1:14" ht="3" customHeight="1" x14ac:dyDescent="0.35">
      <c r="A42" s="80"/>
      <c r="B42" s="88" t="s">
        <v>23</v>
      </c>
      <c r="C42" s="88" t="s">
        <v>23</v>
      </c>
      <c r="D42" s="88" t="s">
        <v>23</v>
      </c>
      <c r="E42" s="88" t="s">
        <v>23</v>
      </c>
      <c r="F42" s="88" t="s">
        <v>23</v>
      </c>
      <c r="G42" s="88" t="s">
        <v>23</v>
      </c>
      <c r="H42" s="88" t="s">
        <v>23</v>
      </c>
      <c r="I42" s="88" t="s">
        <v>23</v>
      </c>
      <c r="J42" s="88" t="s">
        <v>23</v>
      </c>
      <c r="K42" s="88" t="s">
        <v>23</v>
      </c>
      <c r="L42" s="88" t="s">
        <v>23</v>
      </c>
      <c r="M42" s="88" t="s">
        <v>23</v>
      </c>
      <c r="N42" s="88" t="s">
        <v>23</v>
      </c>
    </row>
    <row r="43" spans="1:14" x14ac:dyDescent="0.35">
      <c r="A43" s="80" t="s">
        <v>24</v>
      </c>
      <c r="B43" s="15">
        <f>B40+B41</f>
        <v>5871.8419999999996</v>
      </c>
      <c r="C43" s="15">
        <f t="shared" ref="C43:N43" si="16">C40+C41</f>
        <v>5873.6049999999996</v>
      </c>
      <c r="D43" s="15">
        <f t="shared" si="16"/>
        <v>5979.7520000000004</v>
      </c>
      <c r="E43" s="15">
        <f t="shared" si="16"/>
        <v>6299.7849999999999</v>
      </c>
      <c r="F43" s="15">
        <f t="shared" si="16"/>
        <v>6643.4889999999996</v>
      </c>
      <c r="G43" s="15">
        <f t="shared" si="16"/>
        <v>6957.7879999999996</v>
      </c>
      <c r="H43" s="15">
        <f t="shared" si="16"/>
        <v>7440.7439999999997</v>
      </c>
      <c r="I43" s="15">
        <f t="shared" si="16"/>
        <v>7584.7579999999998</v>
      </c>
      <c r="J43" s="15">
        <f t="shared" si="16"/>
        <v>8073.58</v>
      </c>
      <c r="K43" s="15">
        <f t="shared" ref="K43" si="17">K40+K41</f>
        <v>8469.223</v>
      </c>
      <c r="L43" s="15">
        <f t="shared" si="16"/>
        <v>8915.3459999999995</v>
      </c>
      <c r="M43" s="15">
        <f t="shared" si="16"/>
        <v>31754.419000000002</v>
      </c>
      <c r="N43" s="15">
        <f t="shared" si="16"/>
        <v>72238.070000000007</v>
      </c>
    </row>
    <row r="44" spans="1:14" x14ac:dyDescent="0.35">
      <c r="A44" s="80"/>
      <c r="B44" s="15"/>
      <c r="C44" s="15"/>
      <c r="D44" s="15"/>
      <c r="E44" s="15"/>
      <c r="F44" s="15"/>
      <c r="G44" s="15"/>
      <c r="H44" s="15"/>
      <c r="I44" s="15"/>
      <c r="J44" s="15"/>
      <c r="K44" s="15"/>
      <c r="L44" s="15"/>
      <c r="M44" s="15"/>
      <c r="N44" s="15"/>
    </row>
    <row r="45" spans="1:14" x14ac:dyDescent="0.35">
      <c r="A45" s="80" t="s">
        <v>25</v>
      </c>
      <c r="B45" s="15"/>
      <c r="C45" s="15"/>
      <c r="D45" s="15"/>
      <c r="E45" s="15"/>
      <c r="F45" s="15"/>
      <c r="G45" s="15"/>
      <c r="H45" s="15"/>
      <c r="I45" s="15"/>
      <c r="J45" s="15"/>
      <c r="K45" s="15"/>
      <c r="L45" s="15"/>
      <c r="M45" s="15"/>
      <c r="N45" s="15"/>
    </row>
    <row r="46" spans="1:14" x14ac:dyDescent="0.35">
      <c r="A46" s="80" t="str">
        <f>A40</f>
        <v xml:space="preserve">    May 2022 baseline</v>
      </c>
      <c r="B46" s="15">
        <f t="shared" ref="B46:N46" si="18">B91-B92</f>
        <v>-1035.799</v>
      </c>
      <c r="C46" s="15">
        <f t="shared" si="18"/>
        <v>-984.0019999999995</v>
      </c>
      <c r="D46" s="15">
        <f t="shared" si="18"/>
        <v>-1055.8670000000002</v>
      </c>
      <c r="E46" s="15">
        <f t="shared" si="18"/>
        <v>-1318.2659999999996</v>
      </c>
      <c r="F46" s="15">
        <f t="shared" si="18"/>
        <v>-1363.7659999999996</v>
      </c>
      <c r="G46" s="15">
        <f t="shared" si="18"/>
        <v>-1409.3539999999994</v>
      </c>
      <c r="H46" s="15">
        <f t="shared" si="18"/>
        <v>-1725.1089999999995</v>
      </c>
      <c r="I46" s="15">
        <f t="shared" si="18"/>
        <v>-1650.7860000000001</v>
      </c>
      <c r="J46" s="15">
        <f t="shared" si="18"/>
        <v>-1912.2449999999999</v>
      </c>
      <c r="K46" s="15">
        <f t="shared" ref="K46" si="19">K91-K92</f>
        <v>-2067.4179999999997</v>
      </c>
      <c r="L46" s="15">
        <f t="shared" si="18"/>
        <v>-2253.2769999999991</v>
      </c>
      <c r="M46" s="15">
        <f t="shared" si="18"/>
        <v>-6131.2549999999974</v>
      </c>
      <c r="N46" s="15">
        <f t="shared" si="18"/>
        <v>-15740.089999999997</v>
      </c>
    </row>
    <row r="47" spans="1:14" x14ac:dyDescent="0.35">
      <c r="A47" s="80" t="s">
        <v>27</v>
      </c>
      <c r="B47" s="15">
        <f>B35-B41</f>
        <v>0</v>
      </c>
      <c r="C47" s="15">
        <f t="shared" ref="C47:N47" si="20">C35-C41</f>
        <v>0</v>
      </c>
      <c r="D47" s="15">
        <f t="shared" si="20"/>
        <v>0</v>
      </c>
      <c r="E47" s="15">
        <f t="shared" si="20"/>
        <v>0</v>
      </c>
      <c r="F47" s="15">
        <f t="shared" si="20"/>
        <v>0</v>
      </c>
      <c r="G47" s="15">
        <f t="shared" si="20"/>
        <v>0</v>
      </c>
      <c r="H47" s="15">
        <f t="shared" si="20"/>
        <v>0</v>
      </c>
      <c r="I47" s="15">
        <f t="shared" si="20"/>
        <v>0</v>
      </c>
      <c r="J47" s="15">
        <f t="shared" si="20"/>
        <v>0</v>
      </c>
      <c r="K47" s="15">
        <f t="shared" ref="K47" si="21">K35-K41</f>
        <v>0</v>
      </c>
      <c r="L47" s="15">
        <f t="shared" si="20"/>
        <v>0</v>
      </c>
      <c r="M47" s="15">
        <f t="shared" si="20"/>
        <v>0</v>
      </c>
      <c r="N47" s="15">
        <f t="shared" si="20"/>
        <v>0</v>
      </c>
    </row>
    <row r="48" spans="1:14" ht="3" customHeight="1" x14ac:dyDescent="0.35">
      <c r="A48" s="80"/>
      <c r="B48" s="88" t="s">
        <v>23</v>
      </c>
      <c r="C48" s="88" t="s">
        <v>23</v>
      </c>
      <c r="D48" s="88" t="s">
        <v>23</v>
      </c>
      <c r="E48" s="88" t="s">
        <v>23</v>
      </c>
      <c r="F48" s="88" t="s">
        <v>23</v>
      </c>
      <c r="G48" s="88" t="s">
        <v>23</v>
      </c>
      <c r="H48" s="88" t="s">
        <v>23</v>
      </c>
      <c r="I48" s="88" t="s">
        <v>23</v>
      </c>
      <c r="J48" s="88" t="s">
        <v>23</v>
      </c>
      <c r="K48" s="88" t="s">
        <v>23</v>
      </c>
      <c r="L48" s="88" t="s">
        <v>23</v>
      </c>
      <c r="M48" s="88" t="s">
        <v>23</v>
      </c>
      <c r="N48" s="88" t="s">
        <v>23</v>
      </c>
    </row>
    <row r="49" spans="1:14" x14ac:dyDescent="0.35">
      <c r="A49" s="80" t="s">
        <v>24</v>
      </c>
      <c r="B49" s="15">
        <f t="shared" ref="B49:N49" si="22">B37-B43</f>
        <v>-1035.799</v>
      </c>
      <c r="C49" s="15">
        <f t="shared" si="22"/>
        <v>-984.0019999999995</v>
      </c>
      <c r="D49" s="15">
        <f t="shared" si="22"/>
        <v>-1055.8670000000002</v>
      </c>
      <c r="E49" s="15">
        <f t="shared" si="22"/>
        <v>-1318.2659999999996</v>
      </c>
      <c r="F49" s="15">
        <f t="shared" si="22"/>
        <v>-1363.7659999999996</v>
      </c>
      <c r="G49" s="15">
        <f t="shared" si="22"/>
        <v>-1409.3539999999994</v>
      </c>
      <c r="H49" s="15">
        <f t="shared" si="22"/>
        <v>-1725.1089999999995</v>
      </c>
      <c r="I49" s="15">
        <f t="shared" si="22"/>
        <v>-1650.7860000000001</v>
      </c>
      <c r="J49" s="15">
        <f t="shared" si="22"/>
        <v>-1912.2449999999999</v>
      </c>
      <c r="K49" s="15">
        <f t="shared" ref="K49" si="23">K37-K43</f>
        <v>-2067.4179999999997</v>
      </c>
      <c r="L49" s="15">
        <f t="shared" si="22"/>
        <v>-2253.2769999999991</v>
      </c>
      <c r="M49" s="15">
        <f t="shared" si="22"/>
        <v>-6131.2549999999974</v>
      </c>
      <c r="N49" s="15">
        <f t="shared" si="22"/>
        <v>-15740.089999999997</v>
      </c>
    </row>
    <row r="50" spans="1:14" x14ac:dyDescent="0.35">
      <c r="A50" s="81"/>
      <c r="B50" s="82"/>
      <c r="C50" s="82"/>
      <c r="D50" s="82"/>
      <c r="E50" s="82"/>
      <c r="F50" s="82"/>
      <c r="G50" s="82"/>
      <c r="H50" s="82"/>
      <c r="I50" s="82"/>
      <c r="J50" s="82"/>
      <c r="K50" s="82"/>
      <c r="L50" s="82"/>
      <c r="M50" s="82"/>
      <c r="N50" s="82"/>
    </row>
    <row r="51" spans="1:14" x14ac:dyDescent="0.35">
      <c r="A51" s="80" t="s">
        <v>21</v>
      </c>
      <c r="B51" s="82"/>
      <c r="C51" s="82"/>
      <c r="D51" s="82"/>
      <c r="E51" s="82"/>
      <c r="F51" s="82"/>
      <c r="G51" s="82"/>
      <c r="H51" s="82"/>
      <c r="I51" s="82"/>
      <c r="J51" s="82"/>
      <c r="K51" s="82"/>
      <c r="L51" s="82"/>
      <c r="M51" s="82"/>
      <c r="N51" s="82"/>
    </row>
    <row r="52" spans="1:14" x14ac:dyDescent="0.35">
      <c r="A52" s="80" t="str">
        <f>A46</f>
        <v xml:space="preserve">    May 2022 baseline</v>
      </c>
      <c r="B52" s="15">
        <f t="shared" ref="B52:L52" si="24">B93</f>
        <v>24172.581000000002</v>
      </c>
      <c r="C52" s="15">
        <f t="shared" si="24"/>
        <v>25192.786</v>
      </c>
      <c r="D52" s="15">
        <f t="shared" si="24"/>
        <v>26217.048999999999</v>
      </c>
      <c r="E52" s="15">
        <f t="shared" si="24"/>
        <v>27561.142</v>
      </c>
      <c r="F52" s="15">
        <f t="shared" si="24"/>
        <v>28925.093000000001</v>
      </c>
      <c r="G52" s="15">
        <f t="shared" si="24"/>
        <v>30326.044000000002</v>
      </c>
      <c r="H52" s="15">
        <f t="shared" si="24"/>
        <v>32105.134000000002</v>
      </c>
      <c r="I52" s="15">
        <f t="shared" si="24"/>
        <v>33760.038</v>
      </c>
      <c r="J52" s="15">
        <f t="shared" si="24"/>
        <v>35807.955000000002</v>
      </c>
      <c r="K52" s="15">
        <f t="shared" ref="K52" si="25">K93</f>
        <v>37949.279999999999</v>
      </c>
      <c r="L52" s="15">
        <f t="shared" si="24"/>
        <v>40212.879999999997</v>
      </c>
      <c r="M52" s="84" t="s">
        <v>5</v>
      </c>
      <c r="N52" s="84" t="s">
        <v>5</v>
      </c>
    </row>
    <row r="53" spans="1:14" x14ac:dyDescent="0.35">
      <c r="A53" s="80" t="s">
        <v>36</v>
      </c>
      <c r="B53" s="15">
        <f>B26</f>
        <v>0</v>
      </c>
      <c r="C53" s="15">
        <f t="shared" ref="C53:L53" si="26">C26</f>
        <v>0</v>
      </c>
      <c r="D53" s="15">
        <f t="shared" si="26"/>
        <v>0</v>
      </c>
      <c r="E53" s="15">
        <f t="shared" si="26"/>
        <v>0</v>
      </c>
      <c r="F53" s="15">
        <f t="shared" si="26"/>
        <v>0</v>
      </c>
      <c r="G53" s="15">
        <f t="shared" si="26"/>
        <v>0</v>
      </c>
      <c r="H53" s="15">
        <f t="shared" si="26"/>
        <v>0</v>
      </c>
      <c r="I53" s="15">
        <f t="shared" si="26"/>
        <v>0</v>
      </c>
      <c r="J53" s="15">
        <f t="shared" si="26"/>
        <v>0</v>
      </c>
      <c r="K53" s="15">
        <f t="shared" ref="K53" si="27">K26</f>
        <v>0</v>
      </c>
      <c r="L53" s="15">
        <f t="shared" si="26"/>
        <v>0</v>
      </c>
      <c r="M53" s="84" t="s">
        <v>5</v>
      </c>
      <c r="N53" s="84" t="s">
        <v>5</v>
      </c>
    </row>
    <row r="54" spans="1:14" ht="3" customHeight="1" x14ac:dyDescent="0.35">
      <c r="A54" s="80"/>
      <c r="B54" s="88" t="s">
        <v>23</v>
      </c>
      <c r="C54" s="88" t="s">
        <v>23</v>
      </c>
      <c r="D54" s="88" t="s">
        <v>23</v>
      </c>
      <c r="E54" s="88" t="s">
        <v>23</v>
      </c>
      <c r="F54" s="88" t="s">
        <v>23</v>
      </c>
      <c r="G54" s="88" t="s">
        <v>23</v>
      </c>
      <c r="H54" s="88" t="s">
        <v>23</v>
      </c>
      <c r="I54" s="88" t="s">
        <v>23</v>
      </c>
      <c r="J54" s="88" t="s">
        <v>23</v>
      </c>
      <c r="K54" s="88" t="s">
        <v>23</v>
      </c>
      <c r="L54" s="88" t="s">
        <v>23</v>
      </c>
      <c r="M54" s="88" t="s">
        <v>23</v>
      </c>
      <c r="N54" s="88" t="s">
        <v>23</v>
      </c>
    </row>
    <row r="55" spans="1:14" x14ac:dyDescent="0.35">
      <c r="A55" s="80" t="s">
        <v>24</v>
      </c>
      <c r="B55" s="15">
        <f>B52+B53</f>
        <v>24172.581000000002</v>
      </c>
      <c r="C55" s="15">
        <f t="shared" ref="C55:L55" si="28">C52+C53</f>
        <v>25192.786</v>
      </c>
      <c r="D55" s="15">
        <f t="shared" si="28"/>
        <v>26217.048999999999</v>
      </c>
      <c r="E55" s="15">
        <f t="shared" si="28"/>
        <v>27561.142</v>
      </c>
      <c r="F55" s="15">
        <f t="shared" si="28"/>
        <v>28925.093000000001</v>
      </c>
      <c r="G55" s="15">
        <f t="shared" si="28"/>
        <v>30326.044000000002</v>
      </c>
      <c r="H55" s="15">
        <f t="shared" si="28"/>
        <v>32105.134000000002</v>
      </c>
      <c r="I55" s="15">
        <f t="shared" si="28"/>
        <v>33760.038</v>
      </c>
      <c r="J55" s="15">
        <f t="shared" si="28"/>
        <v>35807.955000000002</v>
      </c>
      <c r="K55" s="15">
        <f t="shared" ref="K55" si="29">K52+K53</f>
        <v>37949.279999999999</v>
      </c>
      <c r="L55" s="15">
        <f t="shared" si="28"/>
        <v>40212.879999999997</v>
      </c>
      <c r="M55" s="84" t="s">
        <v>5</v>
      </c>
      <c r="N55" s="84" t="s">
        <v>5</v>
      </c>
    </row>
    <row r="56" spans="1:14" x14ac:dyDescent="0.35">
      <c r="A56" s="60"/>
      <c r="B56" s="49"/>
      <c r="C56" s="49"/>
      <c r="D56" s="49"/>
      <c r="E56" s="49"/>
      <c r="F56" s="49"/>
      <c r="G56" s="49"/>
      <c r="H56" s="49"/>
      <c r="I56" s="49"/>
      <c r="J56" s="49"/>
      <c r="K56" s="49"/>
      <c r="L56" s="49"/>
      <c r="M56" s="49"/>
      <c r="N56" s="49"/>
    </row>
    <row r="57" spans="1:14" x14ac:dyDescent="0.35">
      <c r="A57" s="79"/>
      <c r="B57" s="15"/>
      <c r="C57" s="15"/>
      <c r="D57" s="15"/>
      <c r="E57" s="15"/>
      <c r="F57" s="15"/>
      <c r="G57" s="15"/>
      <c r="H57" s="15"/>
      <c r="I57" s="15"/>
      <c r="J57" s="15"/>
      <c r="K57" s="15"/>
      <c r="L57" s="15"/>
      <c r="M57" s="15"/>
      <c r="N57" s="15"/>
    </row>
    <row r="58" spans="1:14" x14ac:dyDescent="0.35">
      <c r="A58" s="5" t="s">
        <v>38</v>
      </c>
      <c r="B58" s="4"/>
      <c r="C58" s="4"/>
      <c r="D58" s="4"/>
      <c r="E58" s="4"/>
      <c r="F58" s="4"/>
      <c r="G58" s="4"/>
      <c r="H58" s="4"/>
      <c r="I58" s="4"/>
      <c r="J58" s="4"/>
      <c r="K58" s="4"/>
      <c r="L58" s="4"/>
    </row>
    <row r="59" spans="1:14" x14ac:dyDescent="0.35">
      <c r="A59" s="5"/>
      <c r="B59" s="4"/>
      <c r="C59" s="4"/>
      <c r="D59" s="4"/>
      <c r="E59" s="4"/>
      <c r="F59" s="4"/>
      <c r="G59" s="4"/>
      <c r="H59" s="4"/>
      <c r="I59" s="4"/>
      <c r="J59" s="4"/>
      <c r="K59" s="4"/>
      <c r="L59" s="4"/>
    </row>
    <row r="60" spans="1:14" ht="15" customHeight="1" x14ac:dyDescent="0.35">
      <c r="A60" s="101" t="s">
        <v>55</v>
      </c>
      <c r="B60" s="101"/>
      <c r="C60" s="101"/>
      <c r="D60" s="101"/>
      <c r="E60" s="101"/>
      <c r="F60" s="101"/>
      <c r="G60" s="101"/>
      <c r="H60" s="101"/>
      <c r="I60" s="101"/>
      <c r="J60" s="101"/>
      <c r="K60" s="101"/>
      <c r="L60" s="101"/>
      <c r="M60" s="101"/>
      <c r="N60" s="101"/>
    </row>
    <row r="61" spans="1:14" x14ac:dyDescent="0.35">
      <c r="A61" s="75"/>
      <c r="B61" s="76"/>
      <c r="C61" s="76"/>
      <c r="D61" s="76"/>
      <c r="E61" s="76"/>
      <c r="F61" s="76"/>
      <c r="G61" s="76"/>
      <c r="H61" s="76"/>
      <c r="I61" s="76"/>
      <c r="J61" s="76"/>
      <c r="K61" s="76"/>
      <c r="L61" s="76"/>
      <c r="M61" s="77"/>
      <c r="N61" s="77"/>
    </row>
    <row r="62" spans="1:14" x14ac:dyDescent="0.35">
      <c r="A62" s="5"/>
      <c r="B62" s="33"/>
      <c r="C62" s="33"/>
      <c r="D62" s="33"/>
      <c r="E62" s="33"/>
      <c r="F62" s="33"/>
      <c r="G62" s="33"/>
      <c r="H62" s="33"/>
      <c r="I62" s="33"/>
      <c r="J62" s="33"/>
      <c r="K62" s="33"/>
      <c r="L62" s="33"/>
      <c r="M62" s="33"/>
      <c r="N62" s="33"/>
    </row>
    <row r="63" spans="1:14" x14ac:dyDescent="0.35">
      <c r="A63" s="74" t="s">
        <v>18</v>
      </c>
      <c r="M63" s="33"/>
      <c r="N63" s="33"/>
    </row>
    <row r="64" spans="1:14" x14ac:dyDescent="0.35">
      <c r="A64" s="5"/>
      <c r="B64" s="10"/>
      <c r="C64" s="10"/>
      <c r="D64" s="10"/>
      <c r="E64" s="10"/>
      <c r="F64" s="10"/>
      <c r="G64" s="10"/>
      <c r="H64" s="10"/>
      <c r="I64" s="10"/>
      <c r="J64" s="10"/>
      <c r="K64" s="10"/>
      <c r="L64" s="10"/>
    </row>
    <row r="65" spans="1:14" hidden="1" x14ac:dyDescent="0.35">
      <c r="A65" s="1" t="s">
        <v>0</v>
      </c>
      <c r="B65" s="8"/>
      <c r="C65" s="8"/>
      <c r="D65" s="8"/>
      <c r="E65" s="8"/>
      <c r="F65" s="8"/>
      <c r="G65" s="8"/>
      <c r="H65" s="8"/>
      <c r="I65" s="8"/>
      <c r="J65" s="8"/>
      <c r="K65" s="8"/>
      <c r="L65" s="8"/>
      <c r="M65" s="8"/>
      <c r="N65" s="8"/>
    </row>
    <row r="66" spans="1:14" hidden="1" x14ac:dyDescent="0.35">
      <c r="A66" s="12">
        <f>B18-B17</f>
        <v>0</v>
      </c>
      <c r="B66" s="8">
        <f t="shared" ref="B66:L66" si="30">IF(+B80&gt;0,+$A66*B80," ")</f>
        <v>0</v>
      </c>
      <c r="C66" s="8">
        <f t="shared" si="30"/>
        <v>0</v>
      </c>
      <c r="D66" s="8">
        <f t="shared" si="30"/>
        <v>0</v>
      </c>
      <c r="E66" s="8">
        <f t="shared" si="30"/>
        <v>0</v>
      </c>
      <c r="F66" s="8">
        <f t="shared" si="30"/>
        <v>0</v>
      </c>
      <c r="G66" s="8">
        <f t="shared" si="30"/>
        <v>0</v>
      </c>
      <c r="H66" s="8">
        <f t="shared" si="30"/>
        <v>0</v>
      </c>
      <c r="I66" s="8">
        <f t="shared" si="30"/>
        <v>0</v>
      </c>
      <c r="J66" s="8">
        <f t="shared" si="30"/>
        <v>0</v>
      </c>
      <c r="K66" s="8">
        <f t="shared" ref="K66" si="31">IF(+K80&gt;0,+$A66*K80," ")</f>
        <v>0</v>
      </c>
      <c r="L66" s="8">
        <f t="shared" si="30"/>
        <v>0</v>
      </c>
      <c r="M66" s="8"/>
      <c r="N66" s="8"/>
    </row>
    <row r="67" spans="1:14" hidden="1" x14ac:dyDescent="0.35">
      <c r="A67" s="12">
        <f>C18-C17</f>
        <v>0</v>
      </c>
      <c r="B67" s="8" t="str">
        <f t="shared" ref="B67:L67" si="32">IF(+B81&gt;0,+$A67*B81," ")</f>
        <v xml:space="preserve"> </v>
      </c>
      <c r="C67" s="8">
        <f t="shared" si="32"/>
        <v>0</v>
      </c>
      <c r="D67" s="8">
        <f t="shared" si="32"/>
        <v>0</v>
      </c>
      <c r="E67" s="8">
        <f t="shared" si="32"/>
        <v>0</v>
      </c>
      <c r="F67" s="8">
        <f t="shared" si="32"/>
        <v>0</v>
      </c>
      <c r="G67" s="8">
        <f t="shared" si="32"/>
        <v>0</v>
      </c>
      <c r="H67" s="8">
        <f t="shared" si="32"/>
        <v>0</v>
      </c>
      <c r="I67" s="8">
        <f t="shared" si="32"/>
        <v>0</v>
      </c>
      <c r="J67" s="8">
        <f t="shared" si="32"/>
        <v>0</v>
      </c>
      <c r="K67" s="8">
        <f t="shared" ref="K67" si="33">IF(+K81&gt;0,+$A67*K81," ")</f>
        <v>0</v>
      </c>
      <c r="L67" s="8">
        <f t="shared" si="32"/>
        <v>0</v>
      </c>
      <c r="M67" s="8"/>
      <c r="N67" s="8"/>
    </row>
    <row r="68" spans="1:14" hidden="1" x14ac:dyDescent="0.35">
      <c r="A68" s="12">
        <f>D18-D17</f>
        <v>0</v>
      </c>
      <c r="B68" s="8" t="str">
        <f t="shared" ref="B68:L68" si="34">IF(+B82&gt;0,+$A68*B82," ")</f>
        <v xml:space="preserve"> </v>
      </c>
      <c r="C68" s="8" t="str">
        <f t="shared" si="34"/>
        <v xml:space="preserve"> </v>
      </c>
      <c r="D68" s="8">
        <f t="shared" si="34"/>
        <v>0</v>
      </c>
      <c r="E68" s="8">
        <f t="shared" si="34"/>
        <v>0</v>
      </c>
      <c r="F68" s="8">
        <f t="shared" si="34"/>
        <v>0</v>
      </c>
      <c r="G68" s="8">
        <f t="shared" si="34"/>
        <v>0</v>
      </c>
      <c r="H68" s="8">
        <f t="shared" si="34"/>
        <v>0</v>
      </c>
      <c r="I68" s="8">
        <f t="shared" si="34"/>
        <v>0</v>
      </c>
      <c r="J68" s="8">
        <f t="shared" si="34"/>
        <v>0</v>
      </c>
      <c r="K68" s="8">
        <f t="shared" ref="K68" si="35">IF(+K82&gt;0,+$A68*K82," ")</f>
        <v>0</v>
      </c>
      <c r="L68" s="8">
        <f t="shared" si="34"/>
        <v>0</v>
      </c>
      <c r="M68" s="8"/>
      <c r="N68" s="8"/>
    </row>
    <row r="69" spans="1:14" hidden="1" x14ac:dyDescent="0.35">
      <c r="A69" s="12">
        <f>E18-E17</f>
        <v>0</v>
      </c>
      <c r="B69" s="8" t="str">
        <f t="shared" ref="B69:L69" si="36">IF(+B83&gt;0,+$A69*B83," ")</f>
        <v xml:space="preserve"> </v>
      </c>
      <c r="C69" s="8" t="str">
        <f t="shared" si="36"/>
        <v xml:space="preserve"> </v>
      </c>
      <c r="D69" s="8" t="str">
        <f t="shared" si="36"/>
        <v xml:space="preserve"> </v>
      </c>
      <c r="E69" s="8">
        <f t="shared" si="36"/>
        <v>0</v>
      </c>
      <c r="F69" s="8">
        <f t="shared" si="36"/>
        <v>0</v>
      </c>
      <c r="G69" s="8">
        <f t="shared" si="36"/>
        <v>0</v>
      </c>
      <c r="H69" s="8">
        <f t="shared" si="36"/>
        <v>0</v>
      </c>
      <c r="I69" s="8">
        <f t="shared" si="36"/>
        <v>0</v>
      </c>
      <c r="J69" s="8">
        <f t="shared" si="36"/>
        <v>0</v>
      </c>
      <c r="K69" s="8">
        <f t="shared" ref="K69" si="37">IF(+K83&gt;0,+$A69*K83," ")</f>
        <v>0</v>
      </c>
      <c r="L69" s="8">
        <f t="shared" si="36"/>
        <v>0</v>
      </c>
      <c r="M69" s="8"/>
      <c r="N69" s="8"/>
    </row>
    <row r="70" spans="1:14" hidden="1" x14ac:dyDescent="0.35">
      <c r="A70" s="12">
        <f>F18-F17</f>
        <v>0</v>
      </c>
      <c r="B70" s="8" t="str">
        <f t="shared" ref="B70:L70" si="38">IF(+B84&gt;0,+$A70*B84," ")</f>
        <v xml:space="preserve"> </v>
      </c>
      <c r="C70" s="8" t="str">
        <f t="shared" si="38"/>
        <v xml:space="preserve"> </v>
      </c>
      <c r="D70" s="8" t="str">
        <f t="shared" si="38"/>
        <v xml:space="preserve"> </v>
      </c>
      <c r="E70" s="8" t="str">
        <f t="shared" si="38"/>
        <v xml:space="preserve"> </v>
      </c>
      <c r="F70" s="8">
        <f t="shared" si="38"/>
        <v>0</v>
      </c>
      <c r="G70" s="8">
        <f t="shared" si="38"/>
        <v>0</v>
      </c>
      <c r="H70" s="8">
        <f t="shared" si="38"/>
        <v>0</v>
      </c>
      <c r="I70" s="8">
        <f t="shared" si="38"/>
        <v>0</v>
      </c>
      <c r="J70" s="8">
        <f t="shared" si="38"/>
        <v>0</v>
      </c>
      <c r="K70" s="8">
        <f t="shared" ref="K70" si="39">IF(+K84&gt;0,+$A70*K84," ")</f>
        <v>0</v>
      </c>
      <c r="L70" s="8">
        <f t="shared" si="38"/>
        <v>0</v>
      </c>
      <c r="M70" s="8"/>
      <c r="N70" s="8"/>
    </row>
    <row r="71" spans="1:14" hidden="1" x14ac:dyDescent="0.35">
      <c r="A71" s="12">
        <f>G18-G17</f>
        <v>0</v>
      </c>
      <c r="B71" s="8" t="str">
        <f t="shared" ref="B71:L71" si="40">IF(+B85&gt;0,+$A71*B85," ")</f>
        <v xml:space="preserve"> </v>
      </c>
      <c r="C71" s="8" t="str">
        <f t="shared" si="40"/>
        <v xml:space="preserve"> </v>
      </c>
      <c r="D71" s="8" t="str">
        <f t="shared" si="40"/>
        <v xml:space="preserve"> </v>
      </c>
      <c r="E71" s="8" t="str">
        <f t="shared" si="40"/>
        <v xml:space="preserve"> </v>
      </c>
      <c r="F71" s="8" t="str">
        <f t="shared" si="40"/>
        <v xml:space="preserve"> </v>
      </c>
      <c r="G71" s="8">
        <f t="shared" si="40"/>
        <v>0</v>
      </c>
      <c r="H71" s="8">
        <f t="shared" si="40"/>
        <v>0</v>
      </c>
      <c r="I71" s="8">
        <f t="shared" si="40"/>
        <v>0</v>
      </c>
      <c r="J71" s="8">
        <f t="shared" si="40"/>
        <v>0</v>
      </c>
      <c r="K71" s="8">
        <f t="shared" ref="K71" si="41">IF(+K85&gt;0,+$A71*K85," ")</f>
        <v>0</v>
      </c>
      <c r="L71" s="8">
        <f t="shared" si="40"/>
        <v>0</v>
      </c>
      <c r="M71" s="8"/>
      <c r="N71" s="8"/>
    </row>
    <row r="72" spans="1:14" hidden="1" x14ac:dyDescent="0.35">
      <c r="A72" s="12">
        <f>H18-H17</f>
        <v>0</v>
      </c>
      <c r="B72" s="8" t="str">
        <f t="shared" ref="B72:L72" si="42">IF(+B86&gt;0,+$A72*B86," ")</f>
        <v xml:space="preserve"> </v>
      </c>
      <c r="C72" s="8" t="str">
        <f t="shared" si="42"/>
        <v xml:space="preserve"> </v>
      </c>
      <c r="D72" s="8" t="str">
        <f t="shared" si="42"/>
        <v xml:space="preserve"> </v>
      </c>
      <c r="E72" s="8" t="str">
        <f t="shared" si="42"/>
        <v xml:space="preserve"> </v>
      </c>
      <c r="F72" s="8" t="str">
        <f t="shared" si="42"/>
        <v xml:space="preserve"> </v>
      </c>
      <c r="G72" s="8" t="str">
        <f t="shared" si="42"/>
        <v xml:space="preserve"> </v>
      </c>
      <c r="H72" s="8">
        <f t="shared" si="42"/>
        <v>0</v>
      </c>
      <c r="I72" s="8">
        <f t="shared" si="42"/>
        <v>0</v>
      </c>
      <c r="J72" s="8">
        <f t="shared" si="42"/>
        <v>0</v>
      </c>
      <c r="K72" s="8">
        <f t="shared" ref="K72" si="43">IF(+K86&gt;0,+$A72*K86," ")</f>
        <v>0</v>
      </c>
      <c r="L72" s="8">
        <f t="shared" si="42"/>
        <v>0</v>
      </c>
      <c r="M72" s="8"/>
      <c r="N72" s="8"/>
    </row>
    <row r="73" spans="1:14" hidden="1" x14ac:dyDescent="0.35">
      <c r="A73" s="12">
        <f>I18-I17</f>
        <v>0</v>
      </c>
      <c r="B73" s="8" t="str">
        <f t="shared" ref="B73:G74" si="44">IF(+B87&gt;0,+$A73*B87," ")</f>
        <v xml:space="preserve"> </v>
      </c>
      <c r="C73" s="8" t="str">
        <f t="shared" si="44"/>
        <v xml:space="preserve"> </v>
      </c>
      <c r="D73" s="8" t="str">
        <f t="shared" si="44"/>
        <v xml:space="preserve"> </v>
      </c>
      <c r="E73" s="8" t="str">
        <f t="shared" si="44"/>
        <v xml:space="preserve"> </v>
      </c>
      <c r="F73" s="8" t="str">
        <f t="shared" si="44"/>
        <v xml:space="preserve"> </v>
      </c>
      <c r="G73" s="8" t="str">
        <f t="shared" si="44"/>
        <v xml:space="preserve"> </v>
      </c>
      <c r="H73" s="8"/>
      <c r="I73" s="8">
        <f>IF(+I87&gt;0,+$A73*I87," ")</f>
        <v>0</v>
      </c>
      <c r="J73" s="8">
        <f>IF(+J87&gt;0,+$A73*J87," ")</f>
        <v>0</v>
      </c>
      <c r="K73" s="8">
        <f>IF(+K87&gt;0,+$A73*K87," ")</f>
        <v>0</v>
      </c>
      <c r="L73" s="8">
        <f>IF(+L87&gt;0,+$A73*L87," ")</f>
        <v>0</v>
      </c>
      <c r="M73" s="8"/>
      <c r="N73" s="8"/>
    </row>
    <row r="74" spans="1:14" hidden="1" x14ac:dyDescent="0.35">
      <c r="A74" s="12">
        <f>J18-J17</f>
        <v>0</v>
      </c>
      <c r="B74" s="8" t="str">
        <f t="shared" si="44"/>
        <v xml:space="preserve"> </v>
      </c>
      <c r="C74" s="8" t="str">
        <f t="shared" si="44"/>
        <v xml:space="preserve"> </v>
      </c>
      <c r="D74" s="8" t="str">
        <f t="shared" si="44"/>
        <v xml:space="preserve"> </v>
      </c>
      <c r="E74" s="8" t="str">
        <f t="shared" si="44"/>
        <v xml:space="preserve"> </v>
      </c>
      <c r="F74" s="8" t="str">
        <f t="shared" si="44"/>
        <v xml:space="preserve"> </v>
      </c>
      <c r="G74" s="8" t="str">
        <f t="shared" si="44"/>
        <v xml:space="preserve"> </v>
      </c>
      <c r="H74" s="8" t="str">
        <f>IF(+H88&gt;0,+$A74*H88," ")</f>
        <v xml:space="preserve"> </v>
      </c>
      <c r="I74" s="8"/>
      <c r="J74" s="8">
        <f>IF(+J88&gt;0,+$A74*J88," ")</f>
        <v>0</v>
      </c>
      <c r="K74" s="8">
        <f>IF(+K88&gt;0,+$A74*K88," ")</f>
        <v>0</v>
      </c>
      <c r="L74" s="8">
        <f>IF(+L88&gt;0,+$A74*L88," ")</f>
        <v>0</v>
      </c>
      <c r="M74" s="8"/>
      <c r="N74" s="8"/>
    </row>
    <row r="75" spans="1:14" hidden="1" x14ac:dyDescent="0.35">
      <c r="A75" s="12">
        <f>K18-K17</f>
        <v>0</v>
      </c>
      <c r="B75" s="8" t="str">
        <f t="shared" ref="B75:G76" si="45">IF(+B88&gt;0,+$A75*B88," ")</f>
        <v xml:space="preserve"> </v>
      </c>
      <c r="C75" s="8" t="str">
        <f t="shared" si="45"/>
        <v xml:space="preserve"> </v>
      </c>
      <c r="D75" s="8" t="str">
        <f t="shared" si="45"/>
        <v xml:space="preserve"> </v>
      </c>
      <c r="E75" s="8" t="str">
        <f t="shared" si="45"/>
        <v xml:space="preserve"> </v>
      </c>
      <c r="F75" s="8" t="str">
        <f t="shared" si="45"/>
        <v xml:space="preserve"> </v>
      </c>
      <c r="G75" s="8" t="str">
        <f t="shared" si="45"/>
        <v xml:space="preserve"> </v>
      </c>
      <c r="H75" s="8" t="str">
        <f>IF(+H88&gt;0,+$A75*H88," ")</f>
        <v xml:space="preserve"> </v>
      </c>
      <c r="I75" s="8" t="str">
        <f>IF(+I88&gt;0,+$A75*I88," ")</f>
        <v xml:space="preserve"> </v>
      </c>
      <c r="J75" s="8"/>
      <c r="K75" s="8">
        <f>IF(+K89&gt;0,+$A75*K89," ")</f>
        <v>0</v>
      </c>
      <c r="L75" s="8">
        <f>IF(+L89&gt;0,+$A75*L89," ")</f>
        <v>0</v>
      </c>
      <c r="M75" s="8"/>
      <c r="N75" s="8"/>
    </row>
    <row r="76" spans="1:14" hidden="1" x14ac:dyDescent="0.35">
      <c r="A76" s="12">
        <f>L18-L17</f>
        <v>0</v>
      </c>
      <c r="B76" s="8" t="str">
        <f t="shared" si="45"/>
        <v xml:space="preserve"> </v>
      </c>
      <c r="C76" s="8" t="str">
        <f t="shared" si="45"/>
        <v xml:space="preserve"> </v>
      </c>
      <c r="D76" s="8" t="str">
        <f t="shared" si="45"/>
        <v xml:space="preserve"> </v>
      </c>
      <c r="E76" s="8" t="str">
        <f t="shared" si="45"/>
        <v xml:space="preserve"> </v>
      </c>
      <c r="F76" s="8" t="str">
        <f t="shared" si="45"/>
        <v xml:space="preserve"> </v>
      </c>
      <c r="G76" s="8" t="str">
        <f t="shared" si="45"/>
        <v xml:space="preserve"> </v>
      </c>
      <c r="H76" s="8" t="str">
        <f>IF(+H89&gt;0,+$A76*H89," ")</f>
        <v xml:space="preserve"> </v>
      </c>
      <c r="I76" s="8" t="str">
        <f>IF(+I89&gt;0,+$A76*I89," ")</f>
        <v xml:space="preserve"> </v>
      </c>
      <c r="J76" s="8" t="str">
        <f>IF(+J89&gt;0,+$A76*J89," ")</f>
        <v xml:space="preserve"> </v>
      </c>
      <c r="K76" s="8"/>
      <c r="L76" s="8">
        <f>IF(+L90&gt;0,+$A76*L90," ")</f>
        <v>0</v>
      </c>
      <c r="M76" s="8"/>
      <c r="N76" s="8"/>
    </row>
    <row r="77" spans="1:14" hidden="1" x14ac:dyDescent="0.35">
      <c r="A77" s="12"/>
      <c r="B77" s="8"/>
      <c r="C77" s="8"/>
      <c r="D77" s="8"/>
      <c r="E77" s="8"/>
      <c r="F77" s="8"/>
      <c r="G77" s="8"/>
      <c r="H77" s="8"/>
      <c r="I77" s="8"/>
      <c r="J77" s="8"/>
      <c r="K77" s="8"/>
      <c r="L77" s="8"/>
      <c r="M77" s="8"/>
      <c r="N77" s="8"/>
    </row>
    <row r="78" spans="1:14" ht="17.25" hidden="1" customHeight="1" x14ac:dyDescent="0.35">
      <c r="A78" s="5"/>
      <c r="B78" s="3">
        <v>2022</v>
      </c>
      <c r="C78" s="3">
        <f t="shared" ref="C78:J78" si="46">B78+1</f>
        <v>2023</v>
      </c>
      <c r="D78" s="3">
        <f t="shared" si="46"/>
        <v>2024</v>
      </c>
      <c r="E78" s="3">
        <f t="shared" si="46"/>
        <v>2025</v>
      </c>
      <c r="F78" s="3">
        <f t="shared" si="46"/>
        <v>2026</v>
      </c>
      <c r="G78" s="3">
        <f t="shared" si="46"/>
        <v>2027</v>
      </c>
      <c r="H78" s="3">
        <f t="shared" si="46"/>
        <v>2028</v>
      </c>
      <c r="I78" s="3">
        <f t="shared" si="46"/>
        <v>2029</v>
      </c>
      <c r="J78" s="3">
        <f t="shared" si="46"/>
        <v>2030</v>
      </c>
      <c r="K78" s="3">
        <f t="shared" ref="K78" si="47">J78+1</f>
        <v>2031</v>
      </c>
      <c r="L78" s="3">
        <f t="shared" ref="L78" si="48">K78+1</f>
        <v>2032</v>
      </c>
    </row>
    <row r="79" spans="1:14" hidden="1" x14ac:dyDescent="0.35">
      <c r="A79" s="61" t="s">
        <v>2</v>
      </c>
      <c r="B79" s="2"/>
      <c r="C79" s="2"/>
      <c r="D79" s="2"/>
      <c r="E79" s="2"/>
      <c r="F79" s="2"/>
      <c r="G79" s="2"/>
      <c r="H79" s="2"/>
      <c r="I79" s="2"/>
      <c r="J79" s="2"/>
      <c r="K79" s="2"/>
      <c r="L79" s="2"/>
    </row>
    <row r="80" spans="1:14" hidden="1" x14ac:dyDescent="0.35">
      <c r="A80" s="6">
        <v>2022</v>
      </c>
      <c r="B80" s="9">
        <v>6.7999999999999996E-3</v>
      </c>
      <c r="C80" s="9">
        <v>1.6299999999999999E-2</v>
      </c>
      <c r="D80" s="9">
        <v>2.1100000000000001E-2</v>
      </c>
      <c r="E80" s="9">
        <v>2.4E-2</v>
      </c>
      <c r="F80" s="9">
        <v>2.5100000000000001E-2</v>
      </c>
      <c r="G80" s="9">
        <v>2.5399999999999999E-2</v>
      </c>
      <c r="H80" s="9">
        <v>2.6700000000000002E-2</v>
      </c>
      <c r="I80" s="9">
        <v>2.8000000000000001E-2</v>
      </c>
      <c r="J80" s="9">
        <v>2.9600000000000001E-2</v>
      </c>
      <c r="K80" s="9">
        <v>3.0599999999999999E-2</v>
      </c>
      <c r="L80" s="9">
        <v>3.2399999999999998E-2</v>
      </c>
    </row>
    <row r="81" spans="1:14" hidden="1" x14ac:dyDescent="0.35">
      <c r="A81" s="6">
        <f t="shared" ref="A81:A90" si="49">A80+1</f>
        <v>2023</v>
      </c>
      <c r="B81" s="9">
        <v>0</v>
      </c>
      <c r="C81" s="9">
        <v>1.2500000000000001E-2</v>
      </c>
      <c r="D81" s="9">
        <v>2.3300000000000001E-2</v>
      </c>
      <c r="E81" s="9">
        <v>2.52E-2</v>
      </c>
      <c r="F81" s="9">
        <v>2.6700000000000002E-2</v>
      </c>
      <c r="G81" s="9">
        <v>2.7300000000000001E-2</v>
      </c>
      <c r="H81" s="9">
        <v>2.8299999999999999E-2</v>
      </c>
      <c r="I81" s="9">
        <v>0.03</v>
      </c>
      <c r="J81" s="9">
        <v>3.1699999999999999E-2</v>
      </c>
      <c r="K81" s="9">
        <v>3.3300000000000003E-2</v>
      </c>
      <c r="L81" s="9">
        <v>3.4299999999999997E-2</v>
      </c>
    </row>
    <row r="82" spans="1:14" hidden="1" x14ac:dyDescent="0.35">
      <c r="A82" s="6">
        <f t="shared" si="49"/>
        <v>2024</v>
      </c>
      <c r="B82" s="9">
        <v>0</v>
      </c>
      <c r="C82" s="9">
        <v>0</v>
      </c>
      <c r="D82" s="9">
        <v>1.29E-2</v>
      </c>
      <c r="E82" s="9">
        <v>2.7E-2</v>
      </c>
      <c r="F82" s="9">
        <v>2.7900000000000001E-2</v>
      </c>
      <c r="G82" s="9">
        <v>2.8299999999999999E-2</v>
      </c>
      <c r="H82" s="9">
        <v>2.93E-2</v>
      </c>
      <c r="I82" s="9">
        <v>3.04E-2</v>
      </c>
      <c r="J82" s="9">
        <v>3.1800000000000002E-2</v>
      </c>
      <c r="K82" s="9">
        <v>3.32E-2</v>
      </c>
      <c r="L82" s="9">
        <v>3.4500000000000003E-2</v>
      </c>
    </row>
    <row r="83" spans="1:14" hidden="1" x14ac:dyDescent="0.35">
      <c r="A83" s="6">
        <f t="shared" si="49"/>
        <v>2025</v>
      </c>
      <c r="B83" s="9">
        <v>0</v>
      </c>
      <c r="C83" s="9">
        <v>0</v>
      </c>
      <c r="D83" s="9">
        <v>0</v>
      </c>
      <c r="E83" s="9">
        <v>1.38E-2</v>
      </c>
      <c r="F83" s="9">
        <v>2.81E-2</v>
      </c>
      <c r="G83" s="9">
        <v>2.8199999999999999E-2</v>
      </c>
      <c r="H83" s="9">
        <v>2.9100000000000001E-2</v>
      </c>
      <c r="I83" s="9">
        <v>3.0300000000000001E-2</v>
      </c>
      <c r="J83" s="9">
        <v>3.1399999999999997E-2</v>
      </c>
      <c r="K83" s="9">
        <v>3.2599999999999997E-2</v>
      </c>
      <c r="L83" s="9">
        <v>3.3700000000000001E-2</v>
      </c>
    </row>
    <row r="84" spans="1:14" hidden="1" x14ac:dyDescent="0.35">
      <c r="A84" s="6">
        <f t="shared" si="49"/>
        <v>2026</v>
      </c>
      <c r="B84" s="9">
        <v>0</v>
      </c>
      <c r="C84" s="9">
        <v>0</v>
      </c>
      <c r="D84" s="9">
        <v>0</v>
      </c>
      <c r="E84" s="9">
        <v>0</v>
      </c>
      <c r="F84" s="9">
        <v>1.41E-2</v>
      </c>
      <c r="G84" s="9">
        <v>2.8199999999999999E-2</v>
      </c>
      <c r="H84" s="9">
        <v>2.8899999999999999E-2</v>
      </c>
      <c r="I84" s="9">
        <v>2.9899999999999999E-2</v>
      </c>
      <c r="J84" s="9">
        <v>3.1E-2</v>
      </c>
      <c r="K84" s="9">
        <v>3.2099999999999997E-2</v>
      </c>
      <c r="L84" s="9">
        <v>3.3099999999999997E-2</v>
      </c>
    </row>
    <row r="85" spans="1:14" hidden="1" x14ac:dyDescent="0.35">
      <c r="A85" s="6">
        <f t="shared" si="49"/>
        <v>2027</v>
      </c>
      <c r="B85" s="9">
        <v>0</v>
      </c>
      <c r="C85" s="9">
        <v>0</v>
      </c>
      <c r="D85" s="9">
        <v>0</v>
      </c>
      <c r="E85" s="9">
        <v>0</v>
      </c>
      <c r="F85" s="9">
        <v>0</v>
      </c>
      <c r="G85" s="9">
        <v>1.44E-2</v>
      </c>
      <c r="H85" s="9">
        <v>2.9000000000000001E-2</v>
      </c>
      <c r="I85" s="9">
        <v>2.9899999999999999E-2</v>
      </c>
      <c r="J85" s="9">
        <v>3.0800000000000001E-2</v>
      </c>
      <c r="K85" s="9">
        <v>3.1800000000000002E-2</v>
      </c>
      <c r="L85" s="9">
        <v>3.2899999999999999E-2</v>
      </c>
    </row>
    <row r="86" spans="1:14" hidden="1" x14ac:dyDescent="0.35">
      <c r="A86" s="6">
        <f t="shared" si="49"/>
        <v>2028</v>
      </c>
      <c r="B86" s="9">
        <v>0</v>
      </c>
      <c r="C86" s="9">
        <v>0</v>
      </c>
      <c r="D86" s="9">
        <v>0</v>
      </c>
      <c r="E86" s="9">
        <v>0</v>
      </c>
      <c r="F86" s="9">
        <v>0</v>
      </c>
      <c r="G86" s="9">
        <v>0</v>
      </c>
      <c r="H86" s="9">
        <v>1.4500000000000001E-2</v>
      </c>
      <c r="I86" s="9">
        <v>2.9600000000000001E-2</v>
      </c>
      <c r="J86" s="9">
        <v>3.0499999999999999E-2</v>
      </c>
      <c r="K86" s="9">
        <v>3.1300000000000001E-2</v>
      </c>
      <c r="L86" s="9">
        <v>3.2199999999999999E-2</v>
      </c>
    </row>
    <row r="87" spans="1:14" hidden="1" x14ac:dyDescent="0.35">
      <c r="A87" s="6">
        <f t="shared" si="49"/>
        <v>2029</v>
      </c>
      <c r="B87" s="9">
        <v>0</v>
      </c>
      <c r="C87" s="9">
        <v>0</v>
      </c>
      <c r="D87" s="9">
        <v>0</v>
      </c>
      <c r="E87" s="9">
        <v>0</v>
      </c>
      <c r="F87" s="9">
        <v>0</v>
      </c>
      <c r="G87" s="9">
        <v>0</v>
      </c>
      <c r="H87" s="9">
        <v>0</v>
      </c>
      <c r="I87" s="9">
        <v>1.4200000000000001E-2</v>
      </c>
      <c r="J87" s="9">
        <v>2.9600000000000001E-2</v>
      </c>
      <c r="K87" s="9">
        <v>3.0499999999999999E-2</v>
      </c>
      <c r="L87" s="9">
        <v>3.1300000000000001E-2</v>
      </c>
    </row>
    <row r="88" spans="1:14" hidden="1" x14ac:dyDescent="0.35">
      <c r="A88" s="6">
        <f t="shared" si="49"/>
        <v>2030</v>
      </c>
      <c r="B88" s="9">
        <v>0</v>
      </c>
      <c r="C88" s="9">
        <v>0</v>
      </c>
      <c r="D88" s="9">
        <v>0</v>
      </c>
      <c r="E88" s="9">
        <v>0</v>
      </c>
      <c r="F88" s="9">
        <v>0</v>
      </c>
      <c r="G88" s="9">
        <v>0</v>
      </c>
      <c r="H88" s="9">
        <v>0</v>
      </c>
      <c r="I88" s="9">
        <v>0</v>
      </c>
      <c r="J88" s="9">
        <v>1.46E-2</v>
      </c>
      <c r="K88" s="9">
        <v>2.9600000000000001E-2</v>
      </c>
      <c r="L88" s="9">
        <v>3.0499999999999999E-2</v>
      </c>
    </row>
    <row r="89" spans="1:14" hidden="1" x14ac:dyDescent="0.35">
      <c r="A89" s="6">
        <f t="shared" si="49"/>
        <v>2031</v>
      </c>
      <c r="B89" s="9">
        <v>0</v>
      </c>
      <c r="C89" s="9">
        <v>0</v>
      </c>
      <c r="D89" s="9">
        <v>0</v>
      </c>
      <c r="E89" s="9">
        <v>0</v>
      </c>
      <c r="F89" s="9">
        <v>0</v>
      </c>
      <c r="G89" s="9">
        <v>0</v>
      </c>
      <c r="H89" s="9">
        <v>0</v>
      </c>
      <c r="I89" s="9">
        <v>0</v>
      </c>
      <c r="J89" s="9">
        <v>0</v>
      </c>
      <c r="K89" s="9">
        <v>1.43E-2</v>
      </c>
      <c r="L89" s="9">
        <v>2.9600000000000001E-2</v>
      </c>
    </row>
    <row r="90" spans="1:14" hidden="1" x14ac:dyDescent="0.35">
      <c r="A90" s="6">
        <f t="shared" si="49"/>
        <v>2032</v>
      </c>
      <c r="B90" s="9">
        <v>0</v>
      </c>
      <c r="C90" s="9">
        <v>0</v>
      </c>
      <c r="D90" s="9">
        <v>0</v>
      </c>
      <c r="E90" s="9">
        <v>0</v>
      </c>
      <c r="F90" s="9">
        <v>0</v>
      </c>
      <c r="G90" s="9">
        <v>0</v>
      </c>
      <c r="H90" s="9">
        <v>0</v>
      </c>
      <c r="I90" s="9">
        <v>0</v>
      </c>
      <c r="J90" s="9">
        <v>0</v>
      </c>
      <c r="K90" s="9">
        <v>0</v>
      </c>
      <c r="L90" s="9">
        <v>1.4E-2</v>
      </c>
    </row>
    <row r="91" spans="1:14" hidden="1" x14ac:dyDescent="0.35">
      <c r="A91" s="6" t="s">
        <v>19</v>
      </c>
      <c r="B91" s="83">
        <v>4836.0429999999997</v>
      </c>
      <c r="C91" s="83">
        <v>4889.6030000000001</v>
      </c>
      <c r="D91" s="83">
        <v>4923.8850000000002</v>
      </c>
      <c r="E91" s="83">
        <v>4981.5190000000002</v>
      </c>
      <c r="F91" s="83">
        <v>5279.723</v>
      </c>
      <c r="G91" s="83">
        <v>5548.4340000000002</v>
      </c>
      <c r="H91" s="83">
        <v>5715.6350000000002</v>
      </c>
      <c r="I91" s="83">
        <v>5933.9719999999998</v>
      </c>
      <c r="J91" s="83">
        <v>6161.335</v>
      </c>
      <c r="K91" s="83">
        <v>6401.8050000000003</v>
      </c>
      <c r="L91" s="83">
        <v>6662.0690000000004</v>
      </c>
      <c r="M91" s="83">
        <f>SUM(C91:G91)</f>
        <v>25623.164000000004</v>
      </c>
      <c r="N91" s="83">
        <f>SUM(C91:L91)</f>
        <v>56497.98000000001</v>
      </c>
    </row>
    <row r="92" spans="1:14" hidden="1" x14ac:dyDescent="0.35">
      <c r="A92" s="6" t="s">
        <v>20</v>
      </c>
      <c r="B92" s="83">
        <v>5871.8419999999996</v>
      </c>
      <c r="C92" s="83">
        <v>5873.6049999999996</v>
      </c>
      <c r="D92" s="83">
        <v>5979.7520000000004</v>
      </c>
      <c r="E92" s="83">
        <v>6299.7849999999999</v>
      </c>
      <c r="F92" s="83">
        <v>6643.4889999999996</v>
      </c>
      <c r="G92" s="83">
        <v>6957.7879999999996</v>
      </c>
      <c r="H92" s="83">
        <v>7440.7439999999997</v>
      </c>
      <c r="I92" s="83">
        <v>7584.7579999999998</v>
      </c>
      <c r="J92" s="83">
        <v>8073.58</v>
      </c>
      <c r="K92" s="83">
        <v>8469.223</v>
      </c>
      <c r="L92" s="83">
        <v>8915.3459999999995</v>
      </c>
      <c r="M92" s="83">
        <f>SUM(C92:G92)</f>
        <v>31754.419000000002</v>
      </c>
      <c r="N92" s="83">
        <f>SUM(C92:L92)</f>
        <v>72238.070000000007</v>
      </c>
    </row>
    <row r="93" spans="1:14" hidden="1" x14ac:dyDescent="0.35">
      <c r="A93" s="6" t="s">
        <v>21</v>
      </c>
      <c r="B93" s="83">
        <v>24172.581000000002</v>
      </c>
      <c r="C93" s="83">
        <v>25192.786</v>
      </c>
      <c r="D93" s="83">
        <v>26217.048999999999</v>
      </c>
      <c r="E93" s="83">
        <v>27561.142</v>
      </c>
      <c r="F93" s="83">
        <v>28925.093000000001</v>
      </c>
      <c r="G93" s="83">
        <v>30326.044000000002</v>
      </c>
      <c r="H93" s="83">
        <v>32105.134000000002</v>
      </c>
      <c r="I93" s="83">
        <v>33760.038</v>
      </c>
      <c r="J93" s="83">
        <v>35807.955000000002</v>
      </c>
      <c r="K93" s="83">
        <v>37949.279999999999</v>
      </c>
      <c r="L93" s="83">
        <v>40212.879999999997</v>
      </c>
      <c r="M93" s="83"/>
      <c r="N93" s="83"/>
    </row>
    <row r="94" spans="1:14" hidden="1" x14ac:dyDescent="0.35">
      <c r="A94" s="6"/>
      <c r="B94" s="83"/>
      <c r="C94" s="83"/>
      <c r="D94" s="83"/>
      <c r="E94" s="83"/>
      <c r="F94" s="83"/>
      <c r="G94" s="83"/>
      <c r="H94" s="83"/>
      <c r="I94" s="83"/>
      <c r="J94" s="83"/>
      <c r="K94" s="83"/>
      <c r="L94" s="83"/>
      <c r="M94" s="83"/>
      <c r="N94" s="83"/>
    </row>
    <row r="95" spans="1:14" x14ac:dyDescent="0.35">
      <c r="A95" s="5"/>
      <c r="B95" s="10"/>
      <c r="C95" s="89"/>
      <c r="D95" s="89"/>
      <c r="E95" s="89"/>
      <c r="F95" s="89"/>
      <c r="G95" s="89"/>
      <c r="H95" s="89"/>
      <c r="I95" s="89"/>
      <c r="J95" s="89"/>
      <c r="K95" s="89"/>
      <c r="L95" s="89"/>
    </row>
    <row r="96" spans="1:14" x14ac:dyDescent="0.35">
      <c r="A96" s="5"/>
      <c r="B96" s="10"/>
      <c r="C96" s="89"/>
      <c r="D96" s="89"/>
      <c r="E96" s="89"/>
      <c r="F96" s="89"/>
      <c r="G96" s="89"/>
      <c r="H96" s="89"/>
      <c r="I96" s="89"/>
      <c r="J96" s="89"/>
      <c r="K96" s="89"/>
      <c r="L96" s="89"/>
    </row>
    <row r="97" spans="1:12" x14ac:dyDescent="0.35">
      <c r="A97" s="5"/>
      <c r="B97" s="10"/>
      <c r="C97" s="89"/>
      <c r="D97" s="89"/>
      <c r="E97" s="89"/>
      <c r="F97" s="89"/>
      <c r="G97" s="89"/>
      <c r="H97" s="89"/>
      <c r="I97" s="89"/>
      <c r="J97" s="89"/>
      <c r="K97" s="89"/>
      <c r="L97" s="89"/>
    </row>
    <row r="98" spans="1:12" x14ac:dyDescent="0.35">
      <c r="A98" s="5"/>
      <c r="B98" s="11"/>
      <c r="C98" s="11"/>
      <c r="D98" s="11"/>
      <c r="E98" s="11"/>
      <c r="F98" s="11"/>
      <c r="G98" s="11"/>
      <c r="H98" s="11"/>
      <c r="I98" s="11"/>
      <c r="J98" s="11"/>
      <c r="K98" s="11"/>
      <c r="L98" s="11"/>
    </row>
    <row r="99" spans="1:12" x14ac:dyDescent="0.35">
      <c r="A99" s="5"/>
      <c r="B99" s="11"/>
      <c r="C99" s="11"/>
      <c r="D99" s="11"/>
      <c r="E99" s="11"/>
      <c r="F99" s="11"/>
      <c r="G99" s="11"/>
      <c r="H99" s="11"/>
      <c r="I99" s="11"/>
      <c r="J99" s="11"/>
      <c r="K99" s="11"/>
      <c r="L99" s="11"/>
    </row>
    <row r="100" spans="1:12" x14ac:dyDescent="0.35">
      <c r="A100" s="5"/>
      <c r="B100" s="62"/>
      <c r="C100" s="62"/>
      <c r="D100" s="62"/>
      <c r="E100" s="62"/>
      <c r="F100" s="62"/>
      <c r="G100" s="62"/>
      <c r="H100" s="62"/>
      <c r="I100" s="62"/>
      <c r="J100" s="62"/>
      <c r="K100" s="62"/>
      <c r="L100" s="62"/>
    </row>
    <row r="101" spans="1:12" x14ac:dyDescent="0.35">
      <c r="A101" s="5"/>
    </row>
    <row r="102" spans="1:12" x14ac:dyDescent="0.35">
      <c r="A102" s="5"/>
    </row>
    <row r="103" spans="1:12" x14ac:dyDescent="0.35">
      <c r="A103" s="5"/>
    </row>
    <row r="104" spans="1:12" x14ac:dyDescent="0.35">
      <c r="A104" s="5"/>
    </row>
    <row r="105" spans="1:12" x14ac:dyDescent="0.35">
      <c r="A105" s="5"/>
    </row>
    <row r="106" spans="1:12" x14ac:dyDescent="0.35">
      <c r="A106" s="5"/>
    </row>
    <row r="107" spans="1:12" x14ac:dyDescent="0.35">
      <c r="A107" s="5"/>
    </row>
    <row r="108" spans="1:12" x14ac:dyDescent="0.35">
      <c r="A108" s="5"/>
    </row>
    <row r="109" spans="1:12" x14ac:dyDescent="0.35">
      <c r="A109" s="5"/>
    </row>
    <row r="110" spans="1:12" x14ac:dyDescent="0.35">
      <c r="A110" s="5"/>
    </row>
    <row r="111" spans="1:12" x14ac:dyDescent="0.35">
      <c r="A111" s="5"/>
    </row>
  </sheetData>
  <protectedRanges>
    <protectedRange sqref="B17:L18" name="Inputs"/>
  </protectedRanges>
  <mergeCells count="7">
    <mergeCell ref="M11:N11"/>
    <mergeCell ref="A60:N60"/>
    <mergeCell ref="A6:N6"/>
    <mergeCell ref="A9:N9"/>
    <mergeCell ref="M31:N31"/>
    <mergeCell ref="B29:N29"/>
    <mergeCell ref="B14:N14"/>
  </mergeCells>
  <phoneticPr fontId="0" type="noConversion"/>
  <hyperlinks>
    <hyperlink ref="A63" location="Contents!A1" display="Back to Table of Contents" xr:uid="{00000000-0004-0000-0100-000000000000}"/>
    <hyperlink ref="A2" r:id="rId1" display="http://www.cbo.gov/publication/56970" xr:uid="{00000000-0004-0000-0100-000001000000}"/>
  </hyperlinks>
  <pageMargins left="0.5" right="0.5" top="0.5" bottom="0.5" header="0" footer="0"/>
  <pageSetup scale="66" orientation="portrait" r:id="rId2"/>
  <headerFooter alignWithMargins="0"/>
  <ignoredErrors>
    <ignoredError sqref="B32:L32 B12:K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D26"/>
  <sheetViews>
    <sheetView workbookViewId="0"/>
  </sheetViews>
  <sheetFormatPr defaultColWidth="8.84375" defaultRowHeight="15.5" x14ac:dyDescent="0.35"/>
  <cols>
    <col min="1" max="1" width="12" style="54" customWidth="1"/>
    <col min="2" max="2" width="17.23046875" style="54" customWidth="1"/>
    <col min="3" max="3" width="16.765625" style="54" customWidth="1"/>
    <col min="4" max="16384" width="8.84375" style="54"/>
  </cols>
  <sheetData>
    <row r="1" spans="1:4" x14ac:dyDescent="0.35">
      <c r="A1" s="23" t="s">
        <v>40</v>
      </c>
      <c r="B1" s="24"/>
      <c r="C1" s="24"/>
    </row>
    <row r="2" spans="1:4" x14ac:dyDescent="0.35">
      <c r="A2" s="93" t="str">
        <f>'1. Interactive Table'!A2</f>
        <v>www.cbo.gov/publication/57950</v>
      </c>
      <c r="B2" s="24"/>
      <c r="C2" s="24"/>
    </row>
    <row r="3" spans="1:4" x14ac:dyDescent="0.35">
      <c r="A3" s="24"/>
      <c r="B3" s="24"/>
      <c r="C3" s="24"/>
    </row>
    <row r="4" spans="1:4" x14ac:dyDescent="0.35">
      <c r="A4" s="25"/>
      <c r="B4" s="25"/>
      <c r="C4" s="25"/>
    </row>
    <row r="5" spans="1:4" ht="48.75" customHeight="1" x14ac:dyDescent="0.35">
      <c r="A5" s="106" t="s">
        <v>59</v>
      </c>
      <c r="B5" s="106"/>
      <c r="C5" s="106"/>
      <c r="D5" s="30"/>
    </row>
    <row r="6" spans="1:4" ht="15" customHeight="1" x14ac:dyDescent="0.35">
      <c r="A6" s="105" t="s">
        <v>12</v>
      </c>
      <c r="B6" s="105"/>
      <c r="C6" s="29"/>
      <c r="D6" s="45"/>
    </row>
    <row r="7" spans="1:4" x14ac:dyDescent="0.35">
      <c r="C7" s="26"/>
    </row>
    <row r="8" spans="1:4" ht="28.5" x14ac:dyDescent="0.35">
      <c r="A8" s="27"/>
      <c r="B8" s="28" t="s">
        <v>7</v>
      </c>
      <c r="C8" s="28" t="s">
        <v>8</v>
      </c>
    </row>
    <row r="9" spans="1:4" x14ac:dyDescent="0.35">
      <c r="A9" s="31">
        <v>2022</v>
      </c>
      <c r="B9" s="41">
        <v>0.59599999999999997</v>
      </c>
      <c r="C9" s="42">
        <v>2.117</v>
      </c>
    </row>
    <row r="10" spans="1:4" x14ac:dyDescent="0.35">
      <c r="A10" s="31">
        <v>2023</v>
      </c>
      <c r="B10" s="41">
        <v>1.8129999999999999</v>
      </c>
      <c r="C10" s="42">
        <v>2.798</v>
      </c>
    </row>
    <row r="11" spans="1:4" x14ac:dyDescent="0.35">
      <c r="A11" s="31">
        <v>2024</v>
      </c>
      <c r="B11" s="41">
        <v>2.41</v>
      </c>
      <c r="C11" s="42">
        <v>3.0110000000000001</v>
      </c>
    </row>
    <row r="12" spans="1:4" x14ac:dyDescent="0.35">
      <c r="A12" s="31">
        <v>2025</v>
      </c>
      <c r="B12" s="41">
        <v>2.6150000000000002</v>
      </c>
      <c r="C12" s="42">
        <v>3.149</v>
      </c>
    </row>
    <row r="13" spans="1:4" x14ac:dyDescent="0.35">
      <c r="A13" s="31">
        <v>2026</v>
      </c>
      <c r="B13" s="41">
        <v>2.5499999999999998</v>
      </c>
      <c r="C13" s="42">
        <v>3.38</v>
      </c>
    </row>
    <row r="14" spans="1:4" x14ac:dyDescent="0.35">
      <c r="A14" s="31">
        <v>2027</v>
      </c>
      <c r="B14" s="41">
        <v>2.3530000000000002</v>
      </c>
      <c r="C14" s="42">
        <v>3.67</v>
      </c>
    </row>
    <row r="15" spans="1:4" x14ac:dyDescent="0.35">
      <c r="A15" s="31">
        <v>2028</v>
      </c>
      <c r="B15" s="42">
        <v>2.2930000000000001</v>
      </c>
      <c r="C15" s="42">
        <v>3.7970000000000002</v>
      </c>
    </row>
    <row r="16" spans="1:4" x14ac:dyDescent="0.35">
      <c r="A16" s="31">
        <v>2029</v>
      </c>
      <c r="B16" s="42">
        <v>2.2890000000000001</v>
      </c>
      <c r="C16" s="42">
        <v>3.8</v>
      </c>
    </row>
    <row r="17" spans="1:3" x14ac:dyDescent="0.35">
      <c r="A17" s="31">
        <v>2030</v>
      </c>
      <c r="B17" s="42">
        <v>2.2890000000000001</v>
      </c>
      <c r="C17" s="42">
        <v>3.8</v>
      </c>
    </row>
    <row r="18" spans="1:3" x14ac:dyDescent="0.35">
      <c r="A18" s="92">
        <v>2031</v>
      </c>
      <c r="B18" s="41">
        <v>2.2890000000000001</v>
      </c>
      <c r="C18" s="41">
        <v>3.8</v>
      </c>
    </row>
    <row r="19" spans="1:3" x14ac:dyDescent="0.35">
      <c r="A19" s="32">
        <v>2032</v>
      </c>
      <c r="B19" s="43">
        <v>2.2890000000000001</v>
      </c>
      <c r="C19" s="43">
        <v>3.8</v>
      </c>
    </row>
    <row r="20" spans="1:3" x14ac:dyDescent="0.35">
      <c r="B20" s="63"/>
      <c r="C20" s="63"/>
    </row>
    <row r="21" spans="1:3" x14ac:dyDescent="0.35">
      <c r="A21" s="71" t="s">
        <v>39</v>
      </c>
    </row>
    <row r="22" spans="1:3" x14ac:dyDescent="0.35">
      <c r="A22" s="71"/>
    </row>
    <row r="23" spans="1:3" ht="60" customHeight="1" x14ac:dyDescent="0.35">
      <c r="A23" s="107" t="s">
        <v>60</v>
      </c>
      <c r="B23" s="107"/>
      <c r="C23" s="107"/>
    </row>
    <row r="24" spans="1:3" x14ac:dyDescent="0.35">
      <c r="A24" s="78"/>
      <c r="B24" s="78"/>
      <c r="C24" s="78"/>
    </row>
    <row r="26" spans="1:3" x14ac:dyDescent="0.35">
      <c r="A26" s="74" t="s">
        <v>18</v>
      </c>
    </row>
  </sheetData>
  <mergeCells count="3">
    <mergeCell ref="A6:B6"/>
    <mergeCell ref="A5:C5"/>
    <mergeCell ref="A23:C23"/>
  </mergeCells>
  <hyperlinks>
    <hyperlink ref="A26" location="Contents!A1" display="Back to Table of Contents" xr:uid="{00000000-0004-0000-0200-000000000000}"/>
    <hyperlink ref="A2" r:id="rId1" display="http://www.cbo.gov/publication/56970" xr:uid="{00000000-0004-0000-0200-000001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1. Interactive Table</vt:lpstr>
      <vt:lpstr>2. Baseline Interest Rates</vt:lpstr>
      <vt:lpstr>'1. Interactive Table'!Print_Area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2020-10-01T18:48:02Z</dcterms:created>
  <dcterms:modified xsi:type="dcterms:W3CDTF">2022-06-01T21:31:26Z</dcterms:modified>
</cp:coreProperties>
</file>